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https://skjol.sjal.is/togtgreining/SCR_og_QRT/2019/20191231/QRT/Töflur í SFCR/Endanleg excel skjöl/"/>
    </mc:Choice>
  </mc:AlternateContent>
  <xr:revisionPtr revIDLastSave="0" documentId="13_ncr:1_{B56B714A-BAB3-4A6F-B9AE-94293C9BFEC3}" xr6:coauthVersionLast="45" xr6:coauthVersionMax="45" xr10:uidLastSave="{00000000-0000-0000-0000-000000000000}"/>
  <bookViews>
    <workbookView xWindow="-120" yWindow="-120" windowWidth="29040" windowHeight="15840" firstSheet="2" activeTab="2" xr2:uid="{00000000-000D-0000-FFFF-FFFF00000000}"/>
  </bookViews>
  <sheets>
    <sheet name="Yfirlit samstæða" sheetId="21" state="hidden" r:id="rId1"/>
    <sheet name="Yfirlit solo" sheetId="19" state="hidden" r:id="rId2"/>
    <sheet name="S.32.01.22" sheetId="13" r:id="rId3"/>
    <sheet name="S.02.01.02" sheetId="1" r:id="rId4"/>
    <sheet name="S.05.01.02" sheetId="2" r:id="rId5"/>
    <sheet name="S.05.02.01" sheetId="3" r:id="rId6"/>
    <sheet name="S.12.01.02" sheetId="4" state="hidden" r:id="rId7"/>
    <sheet name="S.17.01.02" sheetId="6" state="hidden" r:id="rId8"/>
    <sheet name="S.19.01.21" sheetId="5" state="hidden" r:id="rId9"/>
    <sheet name="S.22.01.21" sheetId="7" state="hidden" r:id="rId10"/>
    <sheet name="S.22.01.22" sheetId="8" state="hidden" r:id="rId11"/>
    <sheet name="S.23.01.01" sheetId="9" state="hidden" r:id="rId12"/>
    <sheet name="S.23.01.22" sheetId="10" r:id="rId13"/>
    <sheet name="S.25.01.21" sheetId="11" state="hidden" r:id="rId14"/>
    <sheet name="S.25.02.21" sheetId="12" state="hidden" r:id="rId15"/>
    <sheet name="S.25.01.22" sheetId="20" r:id="rId16"/>
    <sheet name="S.25.02.22" sheetId="18" state="hidden" r:id="rId17"/>
    <sheet name="S.25.03.21" sheetId="17" state="hidden" r:id="rId18"/>
    <sheet name="S.25.03.22" sheetId="16" state="hidden" r:id="rId19"/>
    <sheet name="S.28.01.01" sheetId="15" state="hidden" r:id="rId20"/>
    <sheet name="S.28.02.01" sheetId="14" state="hidden" r:id="rId2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Print_Area" localSheetId="2">'S.32.01.22'!$A$2:$Q$8</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9" l="1"/>
  <c r="D6" i="9"/>
  <c r="C7" i="9"/>
  <c r="D7" i="9"/>
  <c r="C13" i="9"/>
  <c r="D13" i="9"/>
  <c r="G15" i="9"/>
  <c r="C15" i="9"/>
  <c r="C8" i="9"/>
  <c r="C9" i="9"/>
  <c r="C10" i="9"/>
  <c r="C11" i="9"/>
  <c r="C12" i="9"/>
  <c r="D8" i="9"/>
  <c r="D10" i="9"/>
  <c r="E9" i="9"/>
  <c r="F9" i="9"/>
  <c r="G9" i="9"/>
  <c r="F6" i="9"/>
  <c r="F7" i="9"/>
  <c r="F8" i="9"/>
  <c r="E11" i="9"/>
  <c r="F11" i="9"/>
  <c r="G11" i="9"/>
  <c r="E12" i="9"/>
  <c r="F12" i="9"/>
  <c r="G12" i="9"/>
  <c r="C14" i="9"/>
  <c r="C16" i="9"/>
  <c r="D16" i="9"/>
  <c r="E16" i="9"/>
  <c r="F16" i="9"/>
  <c r="G16" i="9"/>
  <c r="E14" i="9"/>
  <c r="F14" i="9"/>
  <c r="G14" i="9"/>
  <c r="C18" i="9"/>
  <c r="C20" i="9"/>
  <c r="D20" i="9"/>
  <c r="E20" i="9"/>
  <c r="F20" i="9"/>
  <c r="D21" i="9"/>
  <c r="E21" i="9"/>
  <c r="F21" i="9"/>
  <c r="G21" i="9"/>
  <c r="C23" i="9"/>
  <c r="C24" i="9"/>
  <c r="C25" i="9"/>
  <c r="C26" i="9"/>
  <c r="C27" i="9"/>
  <c r="C28" i="9"/>
  <c r="C29" i="9"/>
  <c r="C30" i="9"/>
  <c r="C31" i="9"/>
  <c r="C32" i="9"/>
  <c r="F23" i="9"/>
  <c r="F24" i="9"/>
  <c r="F25" i="9"/>
  <c r="F26" i="9"/>
  <c r="F27" i="9"/>
  <c r="F28" i="9"/>
  <c r="F29" i="9"/>
  <c r="F30" i="9"/>
  <c r="F31" i="9"/>
  <c r="F32" i="9"/>
  <c r="G25" i="9"/>
  <c r="G27" i="9"/>
  <c r="G29" i="9"/>
  <c r="G30" i="9"/>
  <c r="G31" i="9"/>
  <c r="G32" i="9"/>
  <c r="C34" i="9"/>
  <c r="D34" i="9"/>
  <c r="E34" i="9"/>
  <c r="F34" i="9"/>
  <c r="C35" i="9"/>
  <c r="D35" i="9"/>
  <c r="E35" i="9"/>
  <c r="F35" i="9"/>
  <c r="C36" i="9"/>
  <c r="D36" i="9"/>
  <c r="E36" i="9"/>
  <c r="F36" i="9"/>
  <c r="C37" i="9"/>
  <c r="D37" i="9"/>
  <c r="E37" i="9"/>
  <c r="F37" i="9"/>
  <c r="C54" i="9" l="1"/>
  <c r="C53" i="9"/>
  <c r="C52" i="9"/>
  <c r="C50" i="9"/>
  <c r="C49" i="9"/>
  <c r="C48" i="9"/>
  <c r="C47" i="9"/>
  <c r="C46" i="9"/>
  <c r="C45" i="9"/>
  <c r="G34" i="9"/>
  <c r="C41" i="9"/>
  <c r="C40" i="9"/>
  <c r="C39" i="9"/>
  <c r="C38" i="9"/>
  <c r="C21" i="9"/>
  <c r="H24" i="5" l="1"/>
  <c r="G24" i="5" s="1"/>
  <c r="F24" i="5" s="1"/>
  <c r="E24" i="5" s="1"/>
  <c r="D24" i="5" s="1"/>
  <c r="D30" i="6" l="1"/>
  <c r="D1" i="6"/>
  <c r="R12" i="5"/>
  <c r="P13" i="5"/>
  <c r="P12" i="5"/>
  <c r="P14" i="5"/>
  <c r="P15" i="5"/>
  <c r="P16" i="5"/>
  <c r="P17" i="5"/>
  <c r="P18" i="5"/>
  <c r="P19" i="5"/>
  <c r="P20" i="5"/>
  <c r="P21" i="5"/>
  <c r="D25" i="5"/>
  <c r="D27" i="5" s="1"/>
  <c r="R22" i="5"/>
  <c r="E30" i="6" l="1"/>
  <c r="R20" i="5"/>
  <c r="R16" i="5"/>
  <c r="R15" i="5"/>
  <c r="R19" i="5"/>
  <c r="R14" i="5"/>
  <c r="R18" i="5"/>
  <c r="E1" i="6"/>
  <c r="I25" i="5"/>
  <c r="I27" i="5" s="1"/>
  <c r="L25" i="5"/>
  <c r="L27" i="5" s="1"/>
  <c r="R17" i="5"/>
  <c r="R21" i="5"/>
  <c r="K25" i="5"/>
  <c r="K27" i="5" s="1"/>
  <c r="P22" i="5"/>
  <c r="P23" i="5" s="1"/>
  <c r="M25" i="5" s="1"/>
  <c r="M27" i="5" s="1"/>
  <c r="J25" i="5"/>
  <c r="J27" i="5" s="1"/>
  <c r="E25" i="5"/>
  <c r="E27" i="5" s="1"/>
  <c r="H25" i="5"/>
  <c r="H27" i="5" s="1"/>
  <c r="R13" i="5"/>
  <c r="F25" i="5"/>
  <c r="F27" i="5" s="1"/>
  <c r="G25" i="5"/>
  <c r="G27" i="5" s="1"/>
  <c r="F30" i="6" l="1"/>
  <c r="F1" i="6"/>
  <c r="G30" i="6" l="1"/>
  <c r="G1" i="6"/>
  <c r="H30" i="6" l="1"/>
  <c r="H1" i="6"/>
  <c r="I30" i="6" l="1"/>
  <c r="I1" i="6"/>
  <c r="J30" i="6" l="1"/>
  <c r="J1" i="6"/>
  <c r="K1" i="6" l="1"/>
</calcChain>
</file>

<file path=xl/sharedStrings.xml><?xml version="1.0" encoding="utf-8"?>
<sst xmlns="http://schemas.openxmlformats.org/spreadsheetml/2006/main" count="1694" uniqueCount="623">
  <si>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</si>
  <si>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</si>
  <si>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</si>
  <si>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</si>
  <si>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</si>
  <si>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</si>
  <si>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</si>
  <si>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</si>
  <si>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</si>
  <si>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</si>
  <si>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</si>
  <si>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</si>
  <si>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</si>
  <si>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</si>
  <si>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</si>
  <si>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</si>
  <si>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</si>
  <si>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</si>
  <si>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</si>
  <si>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</si>
  <si>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</si>
  <si>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</si>
  <si>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</si>
  <si>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</si>
  <si>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</si>
  <si>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</si>
  <si>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</si>
  <si>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</si>
  <si>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</si>
  <si>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</si>
  <si>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</si>
  <si>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</si>
  <si>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</si>
  <si>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</si>
  <si>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</si>
  <si>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</si>
  <si>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</si>
  <si>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</si>
  <si>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</si>
  <si>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</si>
  <si>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</si>
  <si>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</si>
  <si>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</si>
  <si>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</si>
  <si>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</si>
  <si>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</si>
  <si>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</si>
  <si>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</si>
  <si>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</si>
  <si>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</si>
  <si>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</si>
  <si>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</si>
  <si>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</si>
  <si>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</si>
  <si>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</si>
  <si>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</si>
  <si>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</si>
  <si>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</si>
  <si>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</si>
  <si>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</si>
  <si>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</si>
  <si>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</si>
  <si>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</si>
  <si>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</si>
  <si>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</si>
  <si>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</si>
  <si>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</si>
  <si>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</si>
  <si>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</si>
  <si>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</si>
  <si>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</si>
  <si>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</si>
  <si>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</si>
  <si>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</si>
  <si>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</si>
  <si>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</si>
  <si>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</si>
  <si>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</si>
  <si>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</si>
  <si>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</si>
  <si>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</si>
  <si>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</si>
  <si>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</si>
  <si>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</si>
  <si>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</si>
  <si>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</si>
  <si>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</si>
  <si>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</si>
  <si>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</si>
  <si>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</si>
  <si>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</si>
  <si>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</si>
  <si>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</si>
  <si>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</si>
  <si>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</si>
  <si>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</si>
  <si>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</si>
  <si>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</si>
  <si>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</si>
  <si>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</si>
  <si>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</si>
  <si>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</si>
  <si>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</si>
  <si>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</si>
  <si>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</si>
  <si>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</si>
  <si>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</si>
  <si>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</si>
  <si>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</si>
  <si>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</si>
  <si>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</si>
  <si>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</si>
  <si>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</si>
  <si>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</si>
  <si>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</si>
  <si>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</si>
  <si>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</si>
  <si>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</si>
  <si>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</si>
  <si>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</si>
  <si>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</si>
  <si>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</si>
  <si>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</si>
  <si>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</si>
  <si>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</si>
  <si>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</si>
  <si>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</si>
  <si>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</si>
  <si>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</si>
  <si>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</si>
  <si>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</si>
  <si>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</si>
  <si>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</si>
  <si>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</si>
  <si>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</si>
  <si>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</si>
  <si>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</si>
  <si>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</si>
  <si>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</si>
  <si>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</si>
  <si>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</si>
  <si>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</si>
  <si>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</si>
  <si>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</si>
  <si>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</si>
  <si>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</si>
  <si>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</si>
  <si>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</si>
  <si>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</si>
  <si>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</si>
  <si>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</si>
  <si>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Line of Business for: non-life insurance and reinsurance obligations (direct business and accepted proportional reinsurance)</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</si>
  <si>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</si>
  <si>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</si>
  <si>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</si>
  <si>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</si>
  <si>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</si>
  <si>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</si>
  <si>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</si>
  <si>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</si>
  <si>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</si>
  <si>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C0020</t>
  </si>
  <si>
    <t>C0030</t>
  </si>
  <si>
    <t>C0040</t>
  </si>
  <si>
    <t>C0050</t>
  </si>
  <si>
    <t>C0060</t>
  </si>
  <si>
    <t>C0070</t>
  </si>
  <si>
    <t>C0080</t>
  </si>
  <si>
    <t>C0090</t>
  </si>
  <si>
    <t>Premiums written</t>
  </si>
  <si>
    <t>Gross — Direct Business</t>
  </si>
  <si>
    <t>Gross — Proportional reinsurance accepted</t>
  </si>
  <si>
    <t>Gross — Non-proportional reinsurance accepted</t>
  </si>
  <si>
    <t>Reinsurers' share</t>
  </si>
  <si>
    <t>Net</t>
  </si>
  <si>
    <t>Premiums earned</t>
  </si>
  <si>
    <t>Claims incurred</t>
  </si>
  <si>
    <t>Changes in other technical provisions</t>
  </si>
  <si>
    <t>Gross — Non- proportional reinsurance accepted</t>
  </si>
  <si>
    <t>R0430</t>
  </si>
  <si>
    <t>Reinsurers'share</t>
  </si>
  <si>
    <t>R0440</t>
  </si>
  <si>
    <t>Expenses incurred</t>
  </si>
  <si>
    <t>Other expenses</t>
  </si>
  <si>
    <t>R1200</t>
  </si>
  <si>
    <t>Total expenses</t>
  </si>
  <si>
    <t>R1300</t>
  </si>
  <si>
    <t>Line of business for: accepted non-proportional reinsurance</t>
  </si>
  <si>
    <t>Total</t>
  </si>
  <si>
    <t>Legal expenses insurance</t>
  </si>
  <si>
    <t>Assistance</t>
  </si>
  <si>
    <t>Miscellaneous financial loss</t>
  </si>
  <si>
    <t>Health</t>
  </si>
  <si>
    <t>Casualty</t>
  </si>
  <si>
    <t>Marine, aviation, transport</t>
  </si>
  <si>
    <t>Property</t>
  </si>
  <si>
    <t>C0100</t>
  </si>
  <si>
    <t>C0110</t>
  </si>
  <si>
    <t>C0120</t>
  </si>
  <si>
    <t>C0130</t>
  </si>
  <si>
    <t>C0140</t>
  </si>
  <si>
    <t>C0150</t>
  </si>
  <si>
    <t>C0160</t>
  </si>
  <si>
    <t>C0200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</si>
  <si>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</si>
  <si>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</si>
  <si>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</si>
  <si>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</si>
  <si>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</si>
  <si>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</si>
  <si>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</si>
  <si>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</si>
  <si>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</si>
  <si>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</si>
  <si>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</si>
  <si>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</si>
  <si>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</si>
  <si>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</si>
  <si>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</si>
  <si>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</si>
  <si>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</si>
  <si>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</si>
  <si>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</si>
  <si>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</si>
  <si>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</si>
  <si>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</si>
  <si>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</si>
  <si>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</si>
  <si>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</si>
  <si>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</si>
  <si>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</si>
  <si>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</si>
  <si>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</si>
  <si>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R1710</t>
  </si>
  <si>
    <t>R1720</t>
  </si>
  <si>
    <t>R1800</t>
  </si>
  <si>
    <t>R1900</t>
  </si>
  <si>
    <t>R2500</t>
  </si>
  <si>
    <t>R2600</t>
  </si>
  <si>
    <t>Home Country</t>
  </si>
  <si>
    <t>Top 5 countries (by amount of gross premiums written) — non-life obligations</t>
  </si>
  <si>
    <t>Total Top 5 and home country</t>
  </si>
  <si>
    <t>R0010</t>
  </si>
  <si>
    <t>C0170</t>
  </si>
  <si>
    <t>C0180</t>
  </si>
  <si>
    <t>C0190</t>
  </si>
  <si>
    <t>R1400</t>
  </si>
  <si>
    <t>S.12.01.02</t>
  </si>
  <si>
    <t>Life and Health SLT Technical Provisions</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</si>
  <si>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</si>
  <si>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</si>
  <si>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</si>
  <si>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</si>
  <si>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</si>
  <si>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</si>
  <si>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</si>
  <si>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</si>
  <si>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</si>
  <si>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</si>
  <si>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</si>
  <si>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</si>
  <si>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</si>
  <si>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</si>
  <si>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</si>
  <si>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</si>
  <si>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</si>
  <si>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</si>
  <si>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</si>
  <si>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</si>
  <si>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S.17.01.02</t>
  </si>
  <si>
    <t>Non-life Technical Provisions</t>
  </si>
  <si>
    <t>Direct business and accepted proportional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</si>
  <si>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</si>
  <si>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</si>
  <si>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</si>
  <si>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</si>
  <si>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</si>
  <si>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</si>
  <si>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</si>
  <si>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</si>
  <si>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</si>
  <si>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</si>
  <si>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</si>
  <si>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</si>
  <si>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</si>
  <si>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</si>
  <si>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</si>
  <si>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S.19.01.21</t>
  </si>
  <si>
    <t>Non-life insurance claims</t>
  </si>
  <si>
    <t>Total Non-Life Business</t>
  </si>
  <si>
    <t>Accident year / Underwriting year</t>
  </si>
  <si>
    <t>Z0010</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</si>
  <si>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</si>
  <si>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</si>
  <si>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</si>
  <si>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</si>
  <si>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</si>
  <si>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</si>
  <si>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</si>
  <si>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</si>
  <si>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</si>
  <si>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</si>
  <si>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</si>
  <si>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</si>
  <si>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</si>
  <si>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</si>
  <si>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</si>
  <si>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</si>
  <si>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</si>
  <si>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</si>
  <si>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</si>
  <si>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</si>
  <si>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</si>
  <si>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</si>
  <si>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</si>
  <si>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</si>
  <si>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</si>
  <si>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</si>
  <si>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</si>
  <si>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</si>
  <si>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</si>
  <si>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</si>
  <si>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</si>
  <si>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</si>
  <si>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</si>
  <si>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</si>
  <si>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</si>
  <si>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</si>
  <si>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</si>
  <si>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</si>
  <si>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</si>
  <si>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</si>
  <si>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</si>
  <si>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</si>
  <si>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</si>
  <si>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</si>
  <si>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</si>
  <si>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</si>
  <si>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</si>
  <si>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</si>
  <si>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</si>
  <si>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</si>
  <si>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</si>
  <si>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</si>
  <si>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</si>
  <si>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</si>
  <si>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</si>
  <si>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</si>
  <si>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</si>
  <si>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</si>
  <si>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</si>
  <si>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</si>
  <si>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</si>
  <si>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</si>
  <si>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</si>
  <si>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</si>
  <si>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</si>
  <si>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</si>
  <si>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</si>
  <si>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</si>
  <si>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</si>
  <si>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</si>
  <si>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</si>
  <si>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</si>
  <si>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</si>
  <si>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</si>
  <si>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</si>
  <si>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</si>
  <si>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</si>
  <si>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</si>
  <si>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</si>
  <si>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</si>
  <si>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</si>
  <si>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</si>
  <si>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</si>
  <si>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</si>
  <si>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</si>
  <si>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</si>
  <si>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</si>
  <si>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</si>
  <si>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</si>
  <si>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</si>
  <si>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</si>
  <si>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</si>
  <si>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</si>
  <si>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</si>
  <si>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</si>
  <si>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</si>
  <si>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</si>
  <si>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</si>
  <si>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</si>
  <si>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</si>
  <si>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</si>
  <si>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</si>
  <si>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</si>
  <si>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</si>
  <si>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</si>
  <si>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</si>
  <si>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</si>
  <si>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</si>
  <si>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</si>
  <si>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</si>
  <si>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Total own funds of other financial sectors</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</si>
  <si>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</si>
  <si>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</si>
  <si>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</si>
  <si>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</si>
  <si>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</si>
  <si>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</si>
  <si>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</si>
  <si>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</si>
  <si>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</si>
  <si>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</si>
  <si>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</si>
  <si>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</si>
  <si>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</si>
  <si>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</si>
  <si>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</si>
  <si>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</si>
  <si>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S.25.01.21</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</si>
  <si>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</si>
  <si>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</si>
  <si>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</si>
  <si>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</si>
  <si>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</si>
  <si>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</si>
  <si>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</si>
  <si>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</si>
  <si>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</si>
  <si>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</si>
  <si>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</si>
  <si>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</si>
  <si>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</si>
  <si>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</si>
  <si>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</si>
  <si>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</si>
  <si>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</si>
  <si>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</si>
  <si>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</si>
  <si>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</si>
  <si>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</si>
  <si>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</si>
  <si>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</si>
  <si>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</si>
  <si>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</si>
  <si>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</si>
  <si>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S.25.01.22</t>
  </si>
  <si>
    <t>Solvency Capital Requirement — for groups on Standard Formula</t>
  </si>
  <si>
    <t>Total amount of Notional Solvency Capital Requirements for remaining part</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</si>
  <si>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</si>
  <si>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</si>
  <si>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</si>
  <si>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</si>
  <si>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</si>
  <si>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</si>
  <si>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</si>
  <si>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</si>
  <si>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</si>
  <si>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</si>
  <si>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</si>
  <si>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S.25.02.21</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</si>
  <si>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</si>
  <si>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</si>
  <si>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</si>
  <si>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</si>
  <si>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</si>
  <si>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</si>
  <si>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</si>
  <si>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</si>
  <si>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</si>
  <si>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</si>
  <si>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</si>
  <si>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</si>
  <si>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</si>
  <si>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</si>
  <si>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</si>
  <si>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</si>
  <si>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</si>
  <si>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</si>
  <si>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</si>
  <si>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</si>
  <si>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Minimum Capital Requirement — Only life or only non-life insurance or reinsurance activity</t>
  </si>
  <si>
    <t>Linear formula component for non-life insurance and reinsurance obligations</t>
  </si>
  <si>
    <r>
      <t>MCR</t>
    </r>
    <r>
      <rPr>
        <vertAlign val="subscript"/>
        <sz val="7.7"/>
        <color rgb="FF444444"/>
        <rFont val="Inherit"/>
      </rPr>
      <t>NL</t>
    </r>
    <r>
      <rPr>
        <sz val="9.9"/>
        <color rgb="FF444444"/>
        <rFont val="Inherit"/>
      </rPr>
      <t xml:space="preserve"> Result</t>
    </r>
  </si>
  <si>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</si>
  <si>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</si>
  <si>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</si>
  <si>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</si>
  <si>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</si>
  <si>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</si>
  <si>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</si>
  <si>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</si>
  <si>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</si>
  <si>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</si>
  <si>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</si>
  <si>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</si>
  <si>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</si>
  <si>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</si>
  <si>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</si>
  <si>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r>
      <t>MCR</t>
    </r>
    <r>
      <rPr>
        <vertAlign val="subscript"/>
        <sz val="7.7"/>
        <color rgb="FF444444"/>
        <rFont val="Inherit"/>
      </rPr>
      <t>L</t>
    </r>
    <r>
      <rPr>
        <sz val="9.9"/>
        <color rgb="FF444444"/>
        <rFont val="Inherit"/>
      </rPr>
      <t xml:space="preserve"> Result</t>
    </r>
  </si>
  <si>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</si>
  <si>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</si>
  <si>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</si>
  <si>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</si>
  <si>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</si>
  <si>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</si>
  <si>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</si>
  <si>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</si>
  <si>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</si>
  <si>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</si>
  <si>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</si>
  <si>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</si>
  <si>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</si>
  <si>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</si>
  <si>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</si>
  <si>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</si>
  <si>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</si>
  <si>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</si>
  <si>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</si>
  <si>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</si>
  <si>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</si>
  <si>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</si>
  <si>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</si>
  <si>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</si>
  <si>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</si>
  <si>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</si>
  <si>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</si>
  <si>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</si>
  <si>
    <t>S.32.01.22</t>
  </si>
  <si>
    <t>Undertakings in the scope of the group</t>
  </si>
  <si>
    <t>Country</t>
  </si>
  <si>
    <t>Identification code of the undertaking</t>
  </si>
  <si>
    <t>Type of code of the ID of the undertaking</t>
  </si>
  <si>
    <t>Legal name of the undertaking</t>
  </si>
  <si>
    <t>Type of undertaking</t>
  </si>
  <si>
    <t>Legal form</t>
  </si>
  <si>
    <t>Category (mutual/non mutual)</t>
  </si>
  <si>
    <t>Supervisory Authority</t>
  </si>
  <si>
    <t>Criteria of influence</t>
  </si>
  <si>
    <t>Inclusion in the scope of group supervision</t>
  </si>
  <si>
    <t>Group solvency calculation</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</si>
  <si>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</si>
  <si>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</si>
  <si>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</si>
  <si>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</si>
  <si>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</si>
  <si>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</si>
  <si>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</si>
  <si>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</si>
  <si>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</si>
  <si>
    <t>Í tæknistaðli er greint frá því hvaða töflur skal birta samhliða SFCR.</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</si>
  <si>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</si>
  <si>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</si>
  <si>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</si>
  <si>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</si>
  <si>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(a)</t>
  </si>
  <si>
    <t>template S.02.01.02 of Annex I specifying balance sheet information using the valuation in accordance with Article 75 of Directive 2009/138/EC, following the instructions set out in section S.02.01 of Annex II to this Regulation;</t>
  </si>
  <si>
    <t>(b)</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</si>
  <si>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</si>
  <si>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(c)</t>
  </si>
  <si>
    <t>template S.05.02.01 of Annex I, specifying information on premiums, claims and expenses by country using the valuation and recognition principles used in the undertaking's financial statements, following the instructions set out in section S.05.02 of Annex II;</t>
  </si>
  <si>
    <t>(d)</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</si>
  <si>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</si>
  <si>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(e)</t>
  </si>
  <si>
    <t>template S.17.01.02 of Annex I, specifying information on non-life technical provisions, following the instructions set out in section S.17.01 of Annex II to this Regulation for each line of business as defined in Annex I of Delegated Regulation (EU) 2015/35;</t>
  </si>
  <si>
    <t>(f)</t>
  </si>
  <si>
    <t>template S.19.01.21 of Annex I, specifying information on non-life insurance claims in the format of development triangles, following the instructions set out in section S.19.01 of Annex II for the total non-life business;</t>
  </si>
  <si>
    <t>(g)</t>
  </si>
  <si>
    <t>template S.22.01.21 of Annex I, specifying information on the impact of the long term guarantee and transitional measures, following the instructions set out in section S.22.01 of Annex II;</t>
  </si>
  <si>
    <t>(h)</t>
  </si>
  <si>
    <t>template S.23.01.01 of Annex I, specifying information on own funds, including basic own funds and ancillary own funds, following the instructions set out in section S.23.01 of Annex II;</t>
  </si>
  <si>
    <t>(i)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</si>
  <si>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</si>
  <si>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</si>
  <si>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</si>
  <si>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</si>
  <si>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</si>
  <si>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</si>
  <si>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</si>
  <si>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</si>
  <si>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</si>
  <si>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Móðurfélag</t>
  </si>
  <si>
    <t>Lífið</t>
  </si>
  <si>
    <t>N/A</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</si>
  <si>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</si>
  <si>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</si>
  <si>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</si>
  <si>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template S.32.01.22 of Annex I, specifying information on the undertakings in the scope of the group, following the instructions set out in section S.32.01 of Annex III;</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</si>
  <si>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</si>
  <si>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</si>
  <si>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template S.05.02.01 of Annex I, specifying information on premiums, claims and expenses by country, using the valuation and recognition principles used in the consolidated financial statements, following the instructions set out in section S.05.02 of Annex III;</t>
  </si>
  <si>
    <t>template S.22.01.22 of Annex I, specifying information on the impact of the long term guarantee and transitional measures, following the instructions set out in section S.22.01 of Annex III;</t>
  </si>
  <si>
    <t>template S.23.01.22 of Annex I, specifying information on own funds, including basic own funds and ancillary own funds, following the instructions set out in section S.23.01 of Annex III;</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</si>
  <si>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</si>
  <si>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</si>
  <si>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</si>
  <si>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Samstæðu töflur</t>
  </si>
  <si>
    <t>Samstæða</t>
  </si>
  <si>
    <t>Sleppa</t>
  </si>
  <si>
    <t>Ekki skila fyrir samstæðu</t>
  </si>
  <si>
    <t>Sleppa fyrir öll félög</t>
  </si>
  <si>
    <t>Sleppa fyrir samstæðu</t>
  </si>
  <si>
    <t>IS: Iceland</t>
  </si>
  <si>
    <t>213800R3IXBON2LBEI63</t>
  </si>
  <si>
    <t>1: LEI</t>
  </si>
  <si>
    <t>SJÓVÁ-ALMENNAR TRYGGINGAR HF.</t>
  </si>
  <si>
    <t>2: Non life insurance undertaking</t>
  </si>
  <si>
    <t>LTD</t>
  </si>
  <si>
    <t>2: Non–mutual</t>
  </si>
  <si>
    <t>FME</t>
  </si>
  <si>
    <t>213800FNXCYWFBUDMJ97</t>
  </si>
  <si>
    <t>SJÓVÁ-ALMENNAR LÍFTRYGGINGAR HF</t>
  </si>
  <si>
    <t>1: Life insurance undertaking</t>
  </si>
  <si>
    <t>2: Specific code</t>
  </si>
  <si>
    <t>16: Other</t>
  </si>
  <si>
    <t>Sjóvá Forvarnahúsið ehf</t>
  </si>
  <si>
    <t>1: Included in the scope</t>
  </si>
  <si>
    <t>1: Method 1: Full consolidation</t>
  </si>
  <si>
    <t>1: Dominant</t>
  </si>
  <si>
    <t>S.02.01.02 Balance sheet</t>
  </si>
  <si>
    <t>S.05.02.01 Premiums, claims and expenses by country</t>
  </si>
  <si>
    <t>S.05.01: Premiums, claims and expenses by line of business</t>
  </si>
  <si>
    <t>Allar fjárhæðir eru í þúsundum króna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</si>
</sst>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r_._-;\-* #,##0\ _k_r_._-;_-* &quot;-&quot;\ _k_r_._-;_-@_-"/>
    <numFmt numFmtId="165" formatCode="#,##0\ ;\(* #,##0\)"/>
  </numFmts>
  <fonts count="40">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vertAlign val="subscript"/>
      <sz val="7.7"/>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1"/>
      <color theme="0"/>
      <name val="Calibri"/>
      <family val="2"/>
      <scheme val="minor"/>
    </font>
    <font>
      <sz val="10"/>
      <color rgb="FF444444"/>
      <name val="Inherit"/>
    </font>
    <font>
      <sz val="9"/>
      <color rgb="FF444444"/>
      <name val="Inherit"/>
    </font>
    <font>
      <sz val="9"/>
      <color rgb="FFFF0000"/>
      <name val="Calibri"/>
      <family val="2"/>
      <scheme val="minor"/>
    </font>
    <font>
      <sz val="9"/>
      <color theme="0"/>
      <name val="Inherit"/>
    </font>
    <font>
      <sz val="9"/>
      <color theme="0"/>
      <name val="Calibri"/>
      <family val="2"/>
      <scheme val="minor"/>
    </font>
    <font>
      <sz val="11"/>
      <color theme="0"/>
      <name val="Inherit"/>
    </font>
    <font>
      <sz val="16"/>
      <color theme="1"/>
      <name val="Calibri"/>
      <family val="2"/>
      <scheme val="minor"/>
    </font>
    <font>
      <sz val="18"/>
      <color theme="1"/>
      <name val="Calibri"/>
      <family val="2"/>
      <scheme val="minor"/>
    </font>
    <font>
      <b/>
      <sz val="14"/>
      <color theme="0"/>
      <name val="Arial"/>
      <family val="2"/>
    </font>
    <font>
      <sz val="11"/>
      <color theme="1"/>
      <name val="Arial"/>
      <family val="2"/>
    </font>
    <font>
      <b/>
      <sz val="12"/>
      <color theme="0"/>
      <name val="Arial"/>
      <family val="2"/>
    </font>
    <font>
      <sz val="10"/>
      <color theme="1"/>
      <name val="Arial"/>
      <family val="2"/>
    </font>
    <font>
      <b/>
      <sz val="10"/>
      <color rgb="FF444444"/>
      <name val="Arial"/>
      <family val="2"/>
    </font>
    <font>
      <sz val="10"/>
      <color rgb="FF444444"/>
      <name val="Arial"/>
      <family val="2"/>
    </font>
    <font>
      <sz val="14"/>
      <color rgb="FF444444"/>
      <name val="Arial"/>
      <family val="2"/>
    </font>
    <font>
      <sz val="11"/>
      <color rgb="FF444444"/>
      <name val="Arial"/>
      <family val="2"/>
    </font>
    <font>
      <b/>
      <sz val="9.9"/>
      <color rgb="FF444444"/>
      <name val="Arial"/>
      <family val="2"/>
    </font>
    <font>
      <sz val="9.9"/>
      <color rgb="FF444444"/>
      <name val="Arial"/>
      <family val="2"/>
    </font>
    <font>
      <b/>
      <sz val="9"/>
      <color theme="1"/>
      <name val="Arial"/>
      <family val="2"/>
    </font>
    <font>
      <sz val="11"/>
      <color rgb="FF3672B3"/>
      <name val="Arial"/>
      <family val="2"/>
    </font>
    <font>
      <sz val="10"/>
      <color theme="0"/>
      <name val="Arial"/>
      <family val="2"/>
    </font>
    <font>
      <sz val="18"/>
      <color theme="1"/>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61">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diagonalUp="1" diagonalDown="1">
      <left style="medium">
        <color rgb="FF000000"/>
      </left>
      <right style="medium">
        <color rgb="FF000000"/>
      </right>
      <top style="medium">
        <color indexed="64"/>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rgb="FF000000"/>
      </right>
      <top style="medium">
        <color rgb="FF000000"/>
      </top>
      <bottom style="medium">
        <color indexed="64"/>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left/>
      <right/>
      <top style="medium">
        <color indexed="64"/>
      </top>
      <bottom style="medium">
        <color indexed="64"/>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diagonalUp="1" diagonalDown="1">
      <left style="medium">
        <color indexed="64"/>
      </left>
      <right style="medium">
        <color rgb="FF000000"/>
      </right>
      <top style="medium">
        <color rgb="FF000000"/>
      </top>
      <bottom style="medium">
        <color rgb="FF000000"/>
      </bottom>
      <diagonal style="hair">
        <color rgb="FF000000"/>
      </diagonal>
    </border>
  </borders>
  <cellStyleXfs count="4">
    <xf numFmtId="0" fontId="0" fillId="0" borderId="0"/>
    <xf numFmtId="0" fontId="8" fillId="0" borderId="0" applyNumberFormat="0" applyFill="0" applyBorder="0" applyAlignment="0" applyProtection="0"/>
    <xf numFmtId="164" fontId="16" fillId="0" borderId="0" applyFont="0" applyFill="0" applyBorder="0" applyAlignment="0" applyProtection="0"/>
    <xf numFmtId="9" fontId="16" fillId="0" borderId="0" applyFont="0" applyFill="0" applyBorder="0" applyAlignment="0" applyProtection="0"/>
  </cellStyleXfs>
  <cellXfs count="258">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8" fillId="0" borderId="0" xfId="1" applyAlignment="1">
      <alignment vertical="center"/>
    </xf>
    <xf numFmtId="0" fontId="9"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justify" vertical="center"/>
    </xf>
    <xf numFmtId="0" fontId="13" fillId="0" borderId="0" xfId="0" applyFont="1" applyAlignment="1"/>
    <xf numFmtId="0" fontId="15" fillId="2" borderId="7" xfId="0" applyFont="1" applyFill="1" applyBorder="1" applyAlignment="1">
      <alignment horizontal="justify"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17" fillId="0" borderId="0" xfId="0" applyFont="1"/>
    <xf numFmtId="164" fontId="3" fillId="2" borderId="1" xfId="2" applyFont="1" applyFill="1" applyBorder="1" applyAlignment="1">
      <alignment horizontal="justify" vertical="center" wrapText="1"/>
    </xf>
    <xf numFmtId="0" fontId="0" fillId="0" borderId="0" xfId="0" applyBorder="1"/>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164" fontId="18" fillId="2" borderId="1" xfId="2" applyFont="1" applyFill="1" applyBorder="1" applyAlignment="1">
      <alignment horizontal="justify" vertical="center" wrapText="1"/>
    </xf>
    <xf numFmtId="0" fontId="18" fillId="2" borderId="1" xfId="0" applyFont="1" applyFill="1" applyBorder="1" applyAlignment="1">
      <alignment horizontal="justify" vertical="center" wrapText="1"/>
    </xf>
    <xf numFmtId="0" fontId="19"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9" fillId="2" borderId="1" xfId="0" applyFont="1" applyFill="1" applyBorder="1" applyAlignment="1">
      <alignment horizontal="justify" vertical="center" wrapText="1"/>
    </xf>
    <xf numFmtId="0" fontId="10" fillId="2" borderId="0" xfId="0" applyFont="1" applyFill="1" applyAlignment="1">
      <alignment vertical="center"/>
    </xf>
    <xf numFmtId="0" fontId="19" fillId="0" borderId="0" xfId="0" applyFont="1" applyAlignment="1">
      <alignment horizontal="center" vertical="center"/>
    </xf>
    <xf numFmtId="0" fontId="11" fillId="2" borderId="1" xfId="0" applyFont="1" applyFill="1" applyBorder="1" applyAlignment="1">
      <alignment horizontal="center" vertical="center" wrapText="1"/>
    </xf>
    <xf numFmtId="164" fontId="19" fillId="2" borderId="1" xfId="2" applyFont="1" applyFill="1" applyBorder="1" applyAlignment="1">
      <alignment horizontal="justify" vertical="center" wrapText="1"/>
    </xf>
    <xf numFmtId="164" fontId="19" fillId="2" borderId="1" xfId="0" applyNumberFormat="1" applyFont="1" applyFill="1" applyBorder="1" applyAlignment="1">
      <alignment horizontal="justify" vertical="center" wrapText="1"/>
    </xf>
    <xf numFmtId="165" fontId="10" fillId="0" borderId="0" xfId="0" applyNumberFormat="1" applyFont="1"/>
    <xf numFmtId="164" fontId="10" fillId="0" borderId="0" xfId="0" applyNumberFormat="1" applyFont="1"/>
    <xf numFmtId="0" fontId="20" fillId="0" borderId="0" xfId="0" applyFont="1"/>
    <xf numFmtId="164" fontId="20" fillId="0" borderId="0" xfId="0" applyNumberFormat="1" applyFont="1"/>
    <xf numFmtId="165" fontId="20" fillId="0" borderId="0" xfId="0" applyNumberFormat="1" applyFont="1"/>
    <xf numFmtId="164" fontId="19" fillId="2" borderId="1" xfId="2" applyNumberFormat="1" applyFont="1" applyFill="1" applyBorder="1" applyAlignment="1">
      <alignment horizontal="justify" vertical="center" wrapText="1"/>
    </xf>
    <xf numFmtId="164" fontId="21" fillId="2" borderId="1" xfId="2" applyFont="1" applyFill="1" applyBorder="1" applyAlignment="1">
      <alignment horizontal="justify" vertical="center" wrapText="1"/>
    </xf>
    <xf numFmtId="0" fontId="22" fillId="0" borderId="0" xfId="0" applyFont="1"/>
    <xf numFmtId="164" fontId="22" fillId="0" borderId="0" xfId="0" applyNumberFormat="1" applyFont="1"/>
    <xf numFmtId="164" fontId="22" fillId="0" borderId="0" xfId="2" applyFont="1"/>
    <xf numFmtId="164" fontId="22" fillId="0" borderId="0" xfId="2" applyFont="1" applyAlignment="1">
      <alignment horizontal="center"/>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0" fillId="0" borderId="0" xfId="0" applyFill="1"/>
    <xf numFmtId="0" fontId="4" fillId="2" borderId="6" xfId="0" applyFont="1" applyFill="1" applyBorder="1" applyAlignment="1">
      <alignment horizontal="left" vertical="center" wrapText="1"/>
    </xf>
    <xf numFmtId="0" fontId="3" fillId="2" borderId="24" xfId="0" applyFont="1" applyFill="1" applyBorder="1" applyAlignment="1">
      <alignment horizontal="justify" vertical="center" wrapText="1"/>
    </xf>
    <xf numFmtId="0" fontId="3" fillId="2" borderId="27" xfId="0" applyFont="1" applyFill="1" applyBorder="1" applyAlignment="1">
      <alignment horizontal="justify" vertical="center" wrapText="1"/>
    </xf>
    <xf numFmtId="0" fontId="4" fillId="2" borderId="8" xfId="0" applyFont="1" applyFill="1" applyBorder="1" applyAlignment="1">
      <alignment horizontal="center" vertical="center" wrapText="1"/>
    </xf>
    <xf numFmtId="0" fontId="3" fillId="3" borderId="28"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3" borderId="29" xfId="0" applyFont="1" applyFill="1" applyBorder="1" applyAlignment="1">
      <alignment horizontal="justify" vertical="center" wrapText="1"/>
    </xf>
    <xf numFmtId="0" fontId="4" fillId="2" borderId="14" xfId="0" applyFont="1" applyFill="1" applyBorder="1" applyAlignment="1">
      <alignment horizontal="center" vertical="center" wrapText="1"/>
    </xf>
    <xf numFmtId="0" fontId="3" fillId="3" borderId="31" xfId="0" applyFont="1" applyFill="1" applyBorder="1" applyAlignment="1">
      <alignment horizontal="justify"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3" borderId="32" xfId="0" applyFont="1" applyFill="1" applyBorder="1" applyAlignment="1">
      <alignment horizontal="justify" vertical="center" wrapText="1"/>
    </xf>
    <xf numFmtId="0" fontId="3" fillId="3" borderId="33" xfId="0" applyFont="1" applyFill="1" applyBorder="1" applyAlignment="1">
      <alignment horizontal="justify" vertical="center" wrapText="1"/>
    </xf>
    <xf numFmtId="0" fontId="4" fillId="2" borderId="30" xfId="0" applyFont="1" applyFill="1" applyBorder="1" applyAlignment="1">
      <alignment horizontal="center" vertical="center" wrapText="1"/>
    </xf>
    <xf numFmtId="0" fontId="1" fillId="0" borderId="0" xfId="0" applyFont="1" applyAlignment="1">
      <alignment horizontal="left" vertical="center"/>
    </xf>
    <xf numFmtId="0" fontId="4" fillId="2" borderId="35" xfId="0" applyFont="1" applyFill="1" applyBorder="1" applyAlignment="1">
      <alignment horizontal="center" vertical="center" wrapText="1"/>
    </xf>
    <xf numFmtId="0" fontId="5" fillId="2" borderId="36"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3" fillId="2" borderId="40" xfId="0" applyFont="1" applyFill="1" applyBorder="1" applyAlignment="1">
      <alignment horizontal="justify" vertical="center" wrapText="1"/>
    </xf>
    <xf numFmtId="0" fontId="4" fillId="2" borderId="41" xfId="0" applyFont="1" applyFill="1" applyBorder="1" applyAlignment="1">
      <alignment horizontal="left" vertical="center" wrapText="1"/>
    </xf>
    <xf numFmtId="0" fontId="3" fillId="2" borderId="8" xfId="0" applyFont="1" applyFill="1" applyBorder="1" applyAlignment="1">
      <alignment horizontal="justify" vertical="center" wrapText="1"/>
    </xf>
    <xf numFmtId="0" fontId="4" fillId="2" borderId="20" xfId="0" applyFont="1" applyFill="1" applyBorder="1" applyAlignment="1">
      <alignment horizontal="center" vertical="center" wrapText="1"/>
    </xf>
    <xf numFmtId="0" fontId="3" fillId="2" borderId="35" xfId="0" applyFont="1" applyFill="1" applyBorder="1" applyAlignment="1">
      <alignment horizontal="justify" vertical="center" wrapText="1"/>
    </xf>
    <xf numFmtId="0" fontId="4" fillId="2" borderId="8" xfId="0" applyFont="1" applyFill="1" applyBorder="1" applyAlignment="1">
      <alignment horizontal="left" vertical="center" wrapText="1"/>
    </xf>
    <xf numFmtId="0" fontId="3" fillId="2" borderId="39" xfId="0" applyFont="1" applyFill="1" applyBorder="1" applyAlignment="1">
      <alignment horizontal="justify" vertical="center" wrapText="1"/>
    </xf>
    <xf numFmtId="0" fontId="4" fillId="2" borderId="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5" xfId="0" applyFont="1" applyFill="1" applyBorder="1" applyAlignment="1">
      <alignment horizontal="center" vertical="center" wrapText="1"/>
    </xf>
    <xf numFmtId="164" fontId="3" fillId="2" borderId="35" xfId="2" applyFont="1" applyFill="1" applyBorder="1" applyAlignment="1">
      <alignment horizontal="center" vertical="center"/>
    </xf>
    <xf numFmtId="3" fontId="3" fillId="2" borderId="8" xfId="0" applyNumberFormat="1" applyFont="1" applyFill="1" applyBorder="1" applyAlignment="1">
      <alignment horizontal="center" vertical="center" wrapText="1"/>
    </xf>
    <xf numFmtId="164" fontId="3" fillId="2" borderId="35" xfId="2" applyFont="1" applyFill="1" applyBorder="1" applyAlignment="1">
      <alignment horizontal="justify" vertical="center" wrapText="1"/>
    </xf>
    <xf numFmtId="0" fontId="23" fillId="2" borderId="0" xfId="0" applyFont="1" applyFill="1" applyBorder="1" applyAlignment="1">
      <alignment horizontal="justify" vertical="center" wrapText="1"/>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0" fillId="2" borderId="0" xfId="0" applyFill="1" applyBorder="1" applyAlignment="1">
      <alignment vertical="center"/>
    </xf>
    <xf numFmtId="0" fontId="3" fillId="2" borderId="21" xfId="0" applyFont="1" applyFill="1" applyBorder="1" applyAlignment="1">
      <alignment horizontal="justify" vertical="center" wrapText="1"/>
    </xf>
    <xf numFmtId="0" fontId="2" fillId="2" borderId="0" xfId="0" applyFont="1" applyFill="1" applyBorder="1" applyAlignment="1">
      <alignment vertical="center"/>
    </xf>
    <xf numFmtId="0" fontId="3" fillId="3" borderId="58" xfId="0" applyFont="1" applyFill="1" applyBorder="1" applyAlignment="1">
      <alignment horizontal="justify" vertical="center" wrapText="1"/>
    </xf>
    <xf numFmtId="0" fontId="4" fillId="2" borderId="4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2" borderId="54" xfId="0" applyFont="1" applyFill="1" applyBorder="1" applyAlignment="1">
      <alignment horizontal="justify" vertical="center" wrapText="1"/>
    </xf>
    <xf numFmtId="0" fontId="24" fillId="0" borderId="0" xfId="0" applyFont="1"/>
    <xf numFmtId="0" fontId="25" fillId="0" borderId="0" xfId="0" applyFont="1"/>
    <xf numFmtId="164" fontId="3" fillId="2" borderId="14" xfId="2" applyFont="1" applyFill="1" applyBorder="1" applyAlignment="1">
      <alignment horizontal="center" vertical="center" wrapText="1"/>
    </xf>
    <xf numFmtId="0" fontId="3" fillId="2" borderId="0" xfId="0" applyFont="1" applyFill="1" applyBorder="1" applyAlignment="1">
      <alignment horizontal="left" vertical="center" wrapText="1"/>
    </xf>
    <xf numFmtId="0" fontId="27" fillId="4" borderId="0" xfId="0" applyFont="1" applyFill="1"/>
    <xf numFmtId="0" fontId="27" fillId="0" borderId="0" xfId="0" applyFont="1"/>
    <xf numFmtId="0" fontId="29" fillId="0" borderId="0" xfId="0" applyFont="1"/>
    <xf numFmtId="0" fontId="30" fillId="2" borderId="1"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1" fillId="2" borderId="24" xfId="0" applyFont="1" applyFill="1" applyBorder="1" applyAlignment="1">
      <alignment horizontal="justify" vertical="center" wrapText="1"/>
    </xf>
    <xf numFmtId="0" fontId="31" fillId="2" borderId="25" xfId="0" applyFont="1" applyFill="1" applyBorder="1" applyAlignment="1">
      <alignment horizontal="justify" vertical="center" wrapText="1"/>
    </xf>
    <xf numFmtId="0" fontId="31" fillId="2" borderId="26" xfId="0" applyFont="1" applyFill="1" applyBorder="1" applyAlignment="1">
      <alignment horizontal="justify" vertical="center" wrapText="1"/>
    </xf>
    <xf numFmtId="9" fontId="31" fillId="2" borderId="24" xfId="3" applyFont="1" applyFill="1" applyBorder="1" applyAlignment="1">
      <alignment horizontal="right" vertical="center" wrapText="1"/>
    </xf>
    <xf numFmtId="9" fontId="29" fillId="0" borderId="8" xfId="0" applyNumberFormat="1" applyFont="1" applyBorder="1"/>
    <xf numFmtId="9" fontId="31" fillId="2" borderId="39" xfId="3" applyFont="1" applyFill="1" applyBorder="1" applyAlignment="1">
      <alignment horizontal="right" vertical="center" wrapText="1"/>
    </xf>
    <xf numFmtId="0" fontId="29" fillId="0" borderId="8" xfId="0" applyFont="1" applyBorder="1"/>
    <xf numFmtId="0" fontId="32" fillId="2" borderId="0" xfId="0" applyFont="1" applyFill="1" applyAlignment="1">
      <alignment vertical="center"/>
    </xf>
    <xf numFmtId="0" fontId="33" fillId="2" borderId="0" xfId="0" applyFont="1" applyFill="1" applyBorder="1" applyAlignment="1">
      <alignment horizontal="justify" vertical="center" wrapText="1"/>
    </xf>
    <xf numFmtId="0" fontId="34" fillId="2" borderId="44" xfId="0" applyFont="1" applyFill="1" applyBorder="1" applyAlignment="1">
      <alignment horizontal="center" vertical="center" wrapText="1"/>
    </xf>
    <xf numFmtId="0" fontId="34" fillId="2" borderId="0" xfId="0" applyFont="1" applyFill="1" applyBorder="1" applyAlignment="1">
      <alignment horizontal="left" vertical="center" wrapText="1"/>
    </xf>
    <xf numFmtId="0" fontId="34" fillId="2" borderId="45" xfId="0" applyFont="1" applyFill="1" applyBorder="1" applyAlignment="1">
      <alignment horizontal="center" vertical="center" wrapText="1"/>
    </xf>
    <xf numFmtId="0" fontId="35" fillId="2" borderId="0" xfId="0" applyFont="1" applyFill="1" applyBorder="1" applyAlignment="1">
      <alignment horizontal="left" vertical="center" wrapText="1"/>
    </xf>
    <xf numFmtId="0" fontId="34" fillId="2" borderId="8" xfId="0" applyFont="1" applyFill="1" applyBorder="1" applyAlignment="1">
      <alignment horizontal="left" vertical="center" wrapText="1"/>
    </xf>
    <xf numFmtId="164" fontId="31" fillId="2" borderId="1" xfId="2" applyFont="1" applyFill="1" applyBorder="1" applyAlignment="1">
      <alignment horizontal="justify" vertical="center" wrapText="1"/>
    </xf>
    <xf numFmtId="0" fontId="34" fillId="2" borderId="23" xfId="0" applyFont="1" applyFill="1" applyBorder="1" applyAlignment="1">
      <alignment horizontal="left" vertical="center" wrapText="1"/>
    </xf>
    <xf numFmtId="0" fontId="34" fillId="2" borderId="21" xfId="0" applyFont="1" applyFill="1" applyBorder="1" applyAlignment="1">
      <alignment horizontal="left" vertical="center" wrapText="1"/>
    </xf>
    <xf numFmtId="164" fontId="33" fillId="2" borderId="1" xfId="2" applyFont="1" applyFill="1" applyBorder="1" applyAlignment="1">
      <alignment horizontal="justify" vertical="center" wrapText="1"/>
    </xf>
    <xf numFmtId="0" fontId="29" fillId="3" borderId="0" xfId="0" applyFont="1" applyFill="1" applyAlignment="1" applyProtection="1">
      <alignment horizontal="left" vertical="top" wrapText="1" indent="1"/>
    </xf>
    <xf numFmtId="0" fontId="29" fillId="3" borderId="0" xfId="0" applyFont="1" applyFill="1" applyAlignment="1" applyProtection="1">
      <alignment horizontal="left" vertical="top" wrapText="1" indent="2"/>
    </xf>
    <xf numFmtId="0" fontId="34" fillId="2" borderId="46" xfId="0" applyFont="1" applyFill="1" applyBorder="1" applyAlignment="1">
      <alignment horizontal="left" vertical="center" wrapText="1"/>
    </xf>
    <xf numFmtId="0" fontId="36" fillId="3" borderId="0" xfId="0" applyFont="1" applyFill="1" applyAlignment="1" applyProtection="1">
      <alignment vertical="top" wrapText="1"/>
    </xf>
    <xf numFmtId="0" fontId="34" fillId="2" borderId="45" xfId="0" applyFont="1" applyFill="1" applyBorder="1" applyAlignment="1">
      <alignment horizontal="left" vertical="center" wrapText="1"/>
    </xf>
    <xf numFmtId="0" fontId="27" fillId="2" borderId="0" xfId="0" applyFont="1" applyFill="1" applyBorder="1" applyAlignment="1">
      <alignment vertical="center"/>
    </xf>
    <xf numFmtId="0" fontId="27" fillId="0" borderId="0" xfId="0" applyFont="1" applyBorder="1"/>
    <xf numFmtId="0" fontId="27" fillId="2" borderId="0" xfId="0" applyFont="1" applyFill="1" applyAlignment="1">
      <alignment vertical="center"/>
    </xf>
    <xf numFmtId="0" fontId="37" fillId="4" borderId="0" xfId="0" applyFont="1" applyFill="1"/>
    <xf numFmtId="0" fontId="31" fillId="2" borderId="0" xfId="0" applyFont="1" applyFill="1" applyBorder="1" applyAlignment="1">
      <alignment horizontal="justify" vertical="center" wrapText="1"/>
    </xf>
    <xf numFmtId="0" fontId="30" fillId="2" borderId="14"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52" xfId="0" applyFont="1" applyFill="1" applyBorder="1" applyAlignment="1">
      <alignment horizontal="center" vertical="center" wrapText="1"/>
    </xf>
    <xf numFmtId="0" fontId="30" fillId="2" borderId="53"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30" fillId="2" borderId="55" xfId="0" applyFont="1" applyFill="1" applyBorder="1" applyAlignment="1">
      <alignment vertical="center" wrapText="1"/>
    </xf>
    <xf numFmtId="0" fontId="30" fillId="2" borderId="40" xfId="0" applyFont="1" applyFill="1" applyBorder="1" applyAlignment="1">
      <alignment vertical="center" wrapText="1"/>
    </xf>
    <xf numFmtId="0" fontId="31"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164" fontId="31" fillId="2" borderId="6" xfId="2" applyFont="1" applyFill="1" applyBorder="1" applyAlignment="1">
      <alignment horizontal="justify" vertical="center" wrapText="1"/>
    </xf>
    <xf numFmtId="0" fontId="31" fillId="3" borderId="28" xfId="0" applyFont="1" applyFill="1" applyBorder="1" applyAlignment="1">
      <alignment horizontal="justify" vertical="center" wrapText="1"/>
    </xf>
    <xf numFmtId="0" fontId="30" fillId="2" borderId="3" xfId="0" applyFont="1" applyFill="1" applyBorder="1" applyAlignment="1">
      <alignment vertical="center" wrapText="1"/>
    </xf>
    <xf numFmtId="0" fontId="30" fillId="2" borderId="17" xfId="0" applyFont="1" applyFill="1" applyBorder="1" applyAlignment="1">
      <alignment vertical="center" wrapText="1"/>
    </xf>
    <xf numFmtId="0" fontId="31" fillId="2" borderId="0" xfId="0" applyFont="1" applyFill="1" applyAlignment="1">
      <alignment vertical="center"/>
    </xf>
    <xf numFmtId="0" fontId="38" fillId="3" borderId="0" xfId="0" applyFont="1" applyFill="1" applyBorder="1"/>
    <xf numFmtId="0" fontId="38" fillId="0" borderId="0" xfId="0" applyFont="1" applyBorder="1"/>
    <xf numFmtId="0" fontId="38" fillId="3" borderId="0" xfId="0" applyFont="1" applyFill="1"/>
    <xf numFmtId="0" fontId="31" fillId="2" borderId="0" xfId="0" applyFont="1" applyFill="1" applyBorder="1" applyAlignment="1">
      <alignment vertical="center"/>
    </xf>
    <xf numFmtId="0" fontId="29" fillId="0" borderId="0" xfId="0" applyFont="1" applyBorder="1"/>
    <xf numFmtId="0" fontId="38" fillId="0" borderId="0" xfId="0" applyFont="1"/>
    <xf numFmtId="0" fontId="31" fillId="2" borderId="1" xfId="0" applyFont="1" applyFill="1" applyBorder="1" applyAlignment="1">
      <alignment horizontal="justify" vertical="center" wrapText="1"/>
    </xf>
    <xf numFmtId="164" fontId="31" fillId="2" borderId="1" xfId="2" applyFont="1" applyFill="1" applyBorder="1" applyAlignment="1">
      <alignment vertical="center" wrapText="1"/>
    </xf>
    <xf numFmtId="0" fontId="34" fillId="2" borderId="8"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3" fillId="2" borderId="57" xfId="0" applyFont="1" applyFill="1" applyBorder="1" applyAlignment="1">
      <alignment horizontal="justify" vertical="center" wrapText="1"/>
    </xf>
    <xf numFmtId="0" fontId="34" fillId="2" borderId="6"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3" fillId="3" borderId="58" xfId="0" applyFont="1" applyFill="1" applyBorder="1" applyAlignment="1">
      <alignment horizontal="justify" vertical="center" wrapText="1"/>
    </xf>
    <xf numFmtId="0" fontId="33" fillId="2" borderId="1" xfId="0" applyFont="1" applyFill="1" applyBorder="1" applyAlignment="1">
      <alignment horizontal="justify" vertical="center" wrapText="1"/>
    </xf>
    <xf numFmtId="0" fontId="35" fillId="2" borderId="1" xfId="0" applyFont="1" applyFill="1" applyBorder="1" applyAlignment="1">
      <alignment horizontal="left" vertical="center" wrapText="1"/>
    </xf>
    <xf numFmtId="0" fontId="34" fillId="2" borderId="2" xfId="0" applyFont="1" applyFill="1" applyBorder="1" applyAlignment="1">
      <alignment vertical="center" wrapText="1"/>
    </xf>
    <xf numFmtId="0" fontId="34" fillId="2" borderId="3" xfId="0" applyFont="1" applyFill="1" applyBorder="1" applyAlignment="1">
      <alignment vertical="center" wrapText="1"/>
    </xf>
    <xf numFmtId="0" fontId="34" fillId="2" borderId="4" xfId="0" applyFont="1" applyFill="1" applyBorder="1" applyAlignment="1">
      <alignment vertical="center" wrapText="1"/>
    </xf>
    <xf numFmtId="0" fontId="34" fillId="2" borderId="5" xfId="0" applyFont="1" applyFill="1" applyBorder="1" applyAlignment="1">
      <alignment horizontal="left" vertical="center" wrapText="1"/>
    </xf>
    <xf numFmtId="0" fontId="34" fillId="2" borderId="24" xfId="0" applyFont="1" applyFill="1" applyBorder="1" applyAlignment="1">
      <alignment horizontal="left" vertical="center" wrapText="1"/>
    </xf>
    <xf numFmtId="0" fontId="34" fillId="2" borderId="25" xfId="0" applyFont="1" applyFill="1" applyBorder="1" applyAlignment="1">
      <alignment horizontal="left" vertical="center" wrapText="1"/>
    </xf>
    <xf numFmtId="164" fontId="31" fillId="2" borderId="1" xfId="0" applyNumberFormat="1" applyFont="1" applyFill="1" applyBorder="1" applyAlignment="1">
      <alignment horizontal="justify" vertical="center" wrapText="1"/>
    </xf>
    <xf numFmtId="0" fontId="27" fillId="4" borderId="0" xfId="0" applyFont="1" applyFill="1" applyBorder="1"/>
    <xf numFmtId="0" fontId="39" fillId="4" borderId="0" xfId="0" applyFont="1" applyFill="1"/>
    <xf numFmtId="0" fontId="27" fillId="4" borderId="0" xfId="0" applyFont="1" applyFill="1" applyBorder="1" applyAlignment="1"/>
    <xf numFmtId="0" fontId="37" fillId="4" borderId="0" xfId="0" applyFont="1" applyFill="1" applyAlignment="1"/>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1" fillId="2" borderId="0" xfId="0" applyFont="1" applyFill="1" applyBorder="1" applyAlignment="1">
      <alignment horizontal="left" vertical="center" wrapText="1"/>
    </xf>
    <xf numFmtId="0" fontId="30" fillId="2" borderId="0" xfId="0" applyFont="1" applyFill="1" applyBorder="1" applyAlignment="1">
      <alignment horizontal="center" vertical="center" wrapText="1"/>
    </xf>
    <xf numFmtId="164" fontId="31" fillId="2" borderId="14" xfId="2" applyFont="1" applyFill="1" applyBorder="1" applyAlignment="1">
      <alignment horizontal="center" vertical="center" wrapText="1"/>
    </xf>
    <xf numFmtId="0" fontId="31" fillId="3" borderId="29" xfId="0" applyFont="1" applyFill="1" applyBorder="1" applyAlignment="1">
      <alignment horizontal="justify" vertical="center" wrapText="1"/>
    </xf>
    <xf numFmtId="0" fontId="31" fillId="3" borderId="31" xfId="0" applyFont="1" applyFill="1" applyBorder="1" applyAlignment="1">
      <alignment horizontal="justify" vertical="center" wrapText="1"/>
    </xf>
    <xf numFmtId="0" fontId="30" fillId="2" borderId="0" xfId="0" applyFont="1" applyFill="1" applyBorder="1" applyAlignment="1">
      <alignment horizontal="left" vertical="center" wrapText="1"/>
    </xf>
    <xf numFmtId="0" fontId="31" fillId="3" borderId="32" xfId="0" applyFont="1" applyFill="1" applyBorder="1" applyAlignment="1">
      <alignment horizontal="justify" vertical="center" wrapText="1"/>
    </xf>
    <xf numFmtId="0" fontId="31" fillId="3" borderId="33" xfId="0" applyFont="1" applyFill="1" applyBorder="1" applyAlignment="1">
      <alignment horizontal="justify" vertical="center" wrapText="1"/>
    </xf>
    <xf numFmtId="0" fontId="38" fillId="2" borderId="0" xfId="0" applyFont="1" applyFill="1" applyBorder="1" applyAlignment="1">
      <alignment horizontal="justify" vertical="center" wrapText="1"/>
    </xf>
    <xf numFmtId="0" fontId="30" fillId="2" borderId="44" xfId="0" applyFont="1" applyFill="1" applyBorder="1" applyAlignment="1">
      <alignment horizontal="center" vertical="center" wrapText="1"/>
    </xf>
    <xf numFmtId="0" fontId="31" fillId="3" borderId="60" xfId="0" applyFont="1" applyFill="1" applyBorder="1" applyAlignment="1">
      <alignment horizontal="justify" vertical="center" wrapText="1"/>
    </xf>
    <xf numFmtId="9" fontId="31" fillId="2" borderId="1" xfId="3" applyFont="1" applyFill="1" applyBorder="1" applyAlignment="1">
      <alignment horizontal="center" vertical="center" wrapText="1"/>
    </xf>
    <xf numFmtId="0" fontId="30" fillId="2" borderId="41"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6" fillId="4" borderId="0" xfId="0" applyFont="1" applyFill="1" applyAlignment="1">
      <alignment horizontal="center" vertical="center"/>
    </xf>
    <xf numFmtId="0" fontId="34" fillId="2" borderId="4" xfId="0" applyFont="1" applyFill="1" applyBorder="1" applyAlignment="1">
      <alignment horizontal="left" vertical="center" wrapText="1"/>
    </xf>
    <xf numFmtId="0" fontId="30" fillId="2" borderId="4" xfId="0" applyFont="1" applyFill="1" applyBorder="1" applyAlignment="1">
      <alignment vertical="center" wrapText="1"/>
    </xf>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30" fillId="2" borderId="2"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2" borderId="47"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48" xfId="0" applyFont="1" applyFill="1" applyBorder="1" applyAlignment="1">
      <alignment horizontal="center" vertical="center" wrapText="1"/>
    </xf>
    <xf numFmtId="0" fontId="30" fillId="2" borderId="22" xfId="0" applyFont="1" applyFill="1" applyBorder="1" applyAlignment="1">
      <alignment horizontal="left" vertical="center" wrapText="1"/>
    </xf>
    <xf numFmtId="0" fontId="30" fillId="2" borderId="34" xfId="0" applyFont="1" applyFill="1" applyBorder="1" applyAlignment="1">
      <alignment horizontal="left"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0" fillId="2" borderId="35" xfId="0" applyFont="1" applyFill="1" applyBorder="1" applyAlignment="1">
      <alignment horizontal="left" vertical="center" wrapText="1"/>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22" xfId="0" applyFont="1" applyFill="1" applyBorder="1" applyAlignment="1">
      <alignment horizontal="left" vertical="center" wrapText="1"/>
    </xf>
    <xf numFmtId="0" fontId="34" fillId="2" borderId="34"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59" xfId="0" applyFont="1" applyFill="1" applyBorder="1" applyAlignment="1">
      <alignment horizontal="justify" vertical="center" wrapText="1"/>
    </xf>
    <xf numFmtId="0" fontId="3" fillId="2" borderId="56"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5" fillId="2" borderId="22"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8" fillId="4" borderId="0" xfId="0" applyFont="1" applyFill="1" applyBorder="1" applyAlignment="1">
      <alignment horizontal="center" vertical="center"/>
    </xf>
    <xf numFmtId="0" fontId="26" fillId="4" borderId="0" xfId="0" applyFont="1" applyFill="1" applyAlignment="1">
      <alignment vertical="center" wrapText="1"/>
    </xf>
  </cellXfs>
  <cellStyles count="4">
    <cellStyle name="Prósent" xfId="3" builtinId="5"/>
    <cellStyle name="Tengill" xfId="1" builtinId="8"/>
    <cellStyle name="Venjulegt" xfId="0" builtinId="0"/>
    <cellStyle name="Þúsundaskiltákn [0]" xfId="2" builtinId="6"/>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6"/>
  <sheetViews>
    <sheetView topLeftCell="A4" zoomScale="80" zoomScaleNormal="80" workbookViewId="0">
      <selection activeCell="C10" sqref="C10"/>
    </sheetView>
  </sheetViews>
  <sheetFormatPr defaultRowHeight="15"/>
  <cols>
    <col min="2" max="2" width="48.7109375" customWidth="1"/>
    <col min="3" max="3" width="79.5703125" customWidth="1"/>
    <col min="4" max="4" width="9.42578125" bestFit="1" customWidth="1"/>
  </cols>
  <sheetData>
    <row r="3" spans="2:4">
      <c r="B3" s="9" t="s">
        <v>550</v>
      </c>
    </row>
    <row r="5" spans="2:4">
      <c r="B5" t="s">
        <v>596</v>
      </c>
    </row>
    <row r="7" spans="2:4" ht="23.45" customHeight="1">
      <c r="B7" s="10" t="s">
        <v>584</v>
      </c>
      <c r="C7" s="11"/>
    </row>
    <row r="8" spans="2:4" ht="23.45" customHeight="1">
      <c r="B8" s="12" t="s">
        <v>585</v>
      </c>
      <c r="C8" s="11"/>
    </row>
    <row r="9" spans="2:4" ht="46.9" customHeight="1" thickBot="1">
      <c r="B9" s="15" t="s">
        <v>586</v>
      </c>
      <c r="C9" s="16"/>
      <c r="D9" t="s">
        <v>597</v>
      </c>
    </row>
    <row r="10" spans="2:4" ht="70.900000000000006" customHeight="1" thickBot="1">
      <c r="B10" s="17" t="s">
        <v>555</v>
      </c>
      <c r="C10" s="17" t="s">
        <v>587</v>
      </c>
      <c r="D10" s="1">
        <v>1</v>
      </c>
    </row>
    <row r="11" spans="2:4" ht="70.900000000000006" customHeight="1" thickBot="1">
      <c r="B11" s="17" t="s">
        <v>557</v>
      </c>
      <c r="C11" s="17" t="s">
        <v>588</v>
      </c>
      <c r="D11" s="1">
        <v>1</v>
      </c>
    </row>
    <row r="12" spans="2:4" ht="70.900000000000006" customHeight="1" thickBot="1">
      <c r="B12" s="17" t="s">
        <v>559</v>
      </c>
      <c r="C12" s="17" t="s">
        <v>589</v>
      </c>
      <c r="D12" s="1">
        <v>1</v>
      </c>
    </row>
    <row r="13" spans="2:4" ht="70.900000000000006" customHeight="1" thickBot="1">
      <c r="B13" s="17" t="s">
        <v>561</v>
      </c>
      <c r="C13" s="17" t="s">
        <v>590</v>
      </c>
      <c r="D13" s="1">
        <v>1</v>
      </c>
    </row>
    <row r="14" spans="2:4" ht="70.900000000000006" customHeight="1" thickBot="1">
      <c r="B14" s="17" t="s">
        <v>563</v>
      </c>
      <c r="C14" s="17" t="s">
        <v>591</v>
      </c>
      <c r="D14" s="1" t="s">
        <v>583</v>
      </c>
    </row>
    <row r="15" spans="2:4" ht="70.900000000000006" customHeight="1" thickBot="1">
      <c r="B15" s="17" t="s">
        <v>565</v>
      </c>
      <c r="C15" s="17" t="s">
        <v>592</v>
      </c>
      <c r="D15" s="1">
        <v>1</v>
      </c>
    </row>
    <row r="16" spans="2:4" ht="70.900000000000006" customHeight="1" thickBot="1">
      <c r="B16" s="17" t="s">
        <v>567</v>
      </c>
      <c r="C16" s="17" t="s">
        <v>593</v>
      </c>
      <c r="D16" s="1">
        <v>1</v>
      </c>
    </row>
    <row r="17" spans="2:4" ht="70.900000000000006" customHeight="1" thickBot="1">
      <c r="B17" s="17" t="s">
        <v>569</v>
      </c>
      <c r="C17" s="17" t="s">
        <v>594</v>
      </c>
      <c r="D17" s="1" t="s">
        <v>583</v>
      </c>
    </row>
    <row r="18" spans="2:4" ht="70.900000000000006" customHeight="1" thickBot="1">
      <c r="B18" s="17" t="s">
        <v>571</v>
      </c>
      <c r="C18" s="17" t="s">
        <v>595</v>
      </c>
      <c r="D18" s="1" t="s">
        <v>583</v>
      </c>
    </row>
    <row r="19" spans="2:4" ht="23.45" customHeight="1"/>
    <row r="20" spans="2:4" ht="23.45" customHeight="1"/>
    <row r="21" spans="2:4" ht="23.45" customHeight="1"/>
    <row r="22" spans="2:4" ht="23.45" customHeight="1"/>
    <row r="23" spans="2:4" ht="23.45" customHeight="1"/>
    <row r="24" spans="2:4" ht="23.45" customHeight="1"/>
    <row r="25" spans="2:4" ht="23.45" customHeight="1"/>
    <row r="26" spans="2:4" ht="23.45" customHeight="1"/>
  </sheetData>
  <hyperlinks>
    <hyperlink ref="B3" r:id="rId1" display="http://eur-lex.europa.eu/legal-content/EN/TXT/?uri=uriserv:OJ.L_.2015.347.01.1285.01.ENG"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
  <sheetViews>
    <sheetView showGridLines="0" workbookViewId="0">
      <selection activeCell="D14" sqref="D14"/>
    </sheetView>
  </sheetViews>
  <sheetFormatPr defaultRowHeight="15"/>
  <cols>
    <col min="1" max="1" width="74" bestFit="1" customWidth="1"/>
    <col min="3" max="7" width="16" customWidth="1"/>
  </cols>
  <sheetData>
    <row r="1" spans="1:7" ht="23.25">
      <c r="A1" s="2" t="s">
        <v>314</v>
      </c>
      <c r="C1" s="102" t="s">
        <v>600</v>
      </c>
    </row>
    <row r="2" spans="1:7" ht="18.75" thickBot="1">
      <c r="A2" s="2" t="s">
        <v>315</v>
      </c>
    </row>
    <row r="3" spans="1:7" ht="64.5" thickBot="1">
      <c r="A3" s="3"/>
      <c r="B3" s="3"/>
      <c r="C3" s="4" t="s">
        <v>316</v>
      </c>
      <c r="D3" s="4" t="s">
        <v>317</v>
      </c>
      <c r="E3" s="4" t="s">
        <v>318</v>
      </c>
      <c r="F3" s="4" t="s">
        <v>319</v>
      </c>
      <c r="G3" s="4" t="s">
        <v>320</v>
      </c>
    </row>
    <row r="4" spans="1:7" ht="15.75" thickBot="1">
      <c r="A4" s="3"/>
      <c r="B4" s="3"/>
      <c r="C4" s="4" t="s">
        <v>2</v>
      </c>
      <c r="D4" s="4" t="s">
        <v>162</v>
      </c>
      <c r="E4" s="4" t="s">
        <v>164</v>
      </c>
      <c r="F4" s="4" t="s">
        <v>166</v>
      </c>
      <c r="G4" s="4" t="s">
        <v>168</v>
      </c>
    </row>
    <row r="5" spans="1:7" ht="15.75" thickBot="1">
      <c r="A5" s="4" t="s">
        <v>321</v>
      </c>
      <c r="B5" s="4" t="s">
        <v>242</v>
      </c>
      <c r="C5" s="3"/>
      <c r="D5" s="3"/>
      <c r="E5" s="3"/>
      <c r="F5" s="3"/>
      <c r="G5" s="3"/>
    </row>
    <row r="6" spans="1:7" ht="15.75" thickBot="1">
      <c r="A6" s="4" t="s">
        <v>322</v>
      </c>
      <c r="B6" s="4" t="s">
        <v>256</v>
      </c>
      <c r="C6" s="3"/>
      <c r="D6" s="3"/>
      <c r="E6" s="3"/>
      <c r="F6" s="3"/>
      <c r="G6" s="3"/>
    </row>
    <row r="7" spans="1:7" ht="15.75" thickBot="1">
      <c r="A7" s="4" t="s">
        <v>323</v>
      </c>
      <c r="B7" s="4" t="s">
        <v>8</v>
      </c>
      <c r="C7" s="3"/>
      <c r="D7" s="3"/>
      <c r="E7" s="3"/>
      <c r="F7" s="3"/>
      <c r="G7" s="3"/>
    </row>
    <row r="8" spans="1:7" ht="15.75" thickBot="1">
      <c r="A8" s="4" t="s">
        <v>324</v>
      </c>
      <c r="B8" s="4" t="s">
        <v>16</v>
      </c>
      <c r="C8" s="3"/>
      <c r="D8" s="3"/>
      <c r="E8" s="3"/>
      <c r="F8" s="3"/>
      <c r="G8" s="3"/>
    </row>
    <row r="9" spans="1:7" ht="15.75" thickBot="1">
      <c r="A9" s="4" t="s">
        <v>325</v>
      </c>
      <c r="B9" s="4" t="s">
        <v>18</v>
      </c>
      <c r="C9" s="3"/>
      <c r="D9" s="3"/>
      <c r="E9" s="3"/>
      <c r="F9" s="3"/>
      <c r="G9" s="3"/>
    </row>
    <row r="10" spans="1:7" ht="15.75" thickBot="1">
      <c r="A10" s="4" t="s">
        <v>326</v>
      </c>
      <c r="B10" s="4" t="s">
        <v>20</v>
      </c>
      <c r="C10" s="3"/>
      <c r="D10" s="3"/>
      <c r="E10" s="3"/>
      <c r="F10" s="3"/>
      <c r="G10"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8"/>
  <sheetViews>
    <sheetView showGridLines="0" workbookViewId="0">
      <selection activeCell="A19" sqref="A19"/>
    </sheetView>
  </sheetViews>
  <sheetFormatPr defaultRowHeight="15"/>
  <cols>
    <col min="1" max="1" width="74" bestFit="1" customWidth="1"/>
    <col min="3" max="7" width="12" customWidth="1"/>
  </cols>
  <sheetData>
    <row r="1" spans="1:7" ht="21">
      <c r="A1" s="2" t="s">
        <v>327</v>
      </c>
      <c r="C1" s="101" t="s">
        <v>600</v>
      </c>
    </row>
    <row r="2" spans="1:7" ht="18.75" thickBot="1">
      <c r="A2" s="2" t="s">
        <v>315</v>
      </c>
    </row>
    <row r="3" spans="1:7" ht="96" customHeight="1" thickBot="1">
      <c r="A3" s="3"/>
      <c r="B3" s="3"/>
      <c r="C3" s="4" t="s">
        <v>316</v>
      </c>
      <c r="D3" s="4" t="s">
        <v>317</v>
      </c>
      <c r="E3" s="4" t="s">
        <v>318</v>
      </c>
      <c r="F3" s="4" t="s">
        <v>319</v>
      </c>
      <c r="G3" s="4" t="s">
        <v>320</v>
      </c>
    </row>
    <row r="4" spans="1:7" ht="15.75" thickBot="1">
      <c r="A4" s="3"/>
      <c r="B4" s="3"/>
      <c r="C4" s="4" t="s">
        <v>2</v>
      </c>
      <c r="D4" s="4" t="s">
        <v>162</v>
      </c>
      <c r="E4" s="4" t="s">
        <v>164</v>
      </c>
      <c r="F4" s="4" t="s">
        <v>166</v>
      </c>
      <c r="G4" s="4" t="s">
        <v>168</v>
      </c>
    </row>
    <row r="5" spans="1:7" ht="15.75" thickBot="1">
      <c r="A5" s="4" t="s">
        <v>321</v>
      </c>
      <c r="B5" s="4" t="s">
        <v>242</v>
      </c>
      <c r="C5" s="3"/>
      <c r="D5" s="3"/>
      <c r="E5" s="3"/>
      <c r="F5" s="3"/>
      <c r="G5" s="3"/>
    </row>
    <row r="6" spans="1:7" ht="15.75" thickBot="1">
      <c r="A6" s="4" t="s">
        <v>322</v>
      </c>
      <c r="B6" s="4" t="s">
        <v>256</v>
      </c>
      <c r="C6" s="3"/>
      <c r="D6" s="3"/>
      <c r="E6" s="3"/>
      <c r="F6" s="3"/>
      <c r="G6" s="3"/>
    </row>
    <row r="7" spans="1:7" ht="15.75" thickBot="1">
      <c r="A7" s="4" t="s">
        <v>323</v>
      </c>
      <c r="B7" s="4" t="s">
        <v>8</v>
      </c>
      <c r="C7" s="3"/>
      <c r="D7" s="3"/>
      <c r="E7" s="3"/>
      <c r="F7" s="3"/>
      <c r="G7" s="3"/>
    </row>
    <row r="8" spans="1:7" ht="15.75" thickBot="1">
      <c r="A8" s="4" t="s">
        <v>324</v>
      </c>
      <c r="B8" s="4" t="s">
        <v>16</v>
      </c>
      <c r="C8" s="3"/>
      <c r="D8" s="3"/>
      <c r="E8" s="3"/>
      <c r="F8" s="3"/>
      <c r="G8" s="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5"/>
  <sheetViews>
    <sheetView showGridLines="0" zoomScale="80" zoomScaleNormal="80" workbookViewId="0">
      <selection activeCell="C6" sqref="C6"/>
    </sheetView>
  </sheetViews>
  <sheetFormatPr defaultRowHeight="15"/>
  <cols>
    <col min="1" max="1" width="86.7109375" customWidth="1"/>
    <col min="3" max="3" width="14.42578125" bestFit="1" customWidth="1"/>
    <col min="4" max="4" width="19.7109375" bestFit="1" customWidth="1"/>
    <col min="5" max="5" width="17.5703125" bestFit="1" customWidth="1"/>
    <col min="7" max="7" width="10.42578125" bestFit="1" customWidth="1"/>
  </cols>
  <sheetData>
    <row r="1" spans="1:9" ht="25.9" customHeight="1">
      <c r="A1" s="2" t="s">
        <v>328</v>
      </c>
      <c r="C1" s="22">
        <v>1</v>
      </c>
      <c r="D1" s="22">
        <v>2</v>
      </c>
      <c r="E1" s="22">
        <v>3</v>
      </c>
      <c r="F1" s="22">
        <v>4</v>
      </c>
      <c r="G1" s="22">
        <v>5</v>
      </c>
    </row>
    <row r="2" spans="1:9" ht="25.9" customHeight="1" thickBot="1">
      <c r="A2" s="2" t="s">
        <v>329</v>
      </c>
      <c r="I2" s="102" t="s">
        <v>599</v>
      </c>
    </row>
    <row r="3" spans="1:9" ht="25.9" customHeight="1" thickBot="1">
      <c r="A3" s="3"/>
      <c r="B3" s="3"/>
      <c r="C3" s="4" t="s">
        <v>188</v>
      </c>
      <c r="D3" s="4" t="s">
        <v>330</v>
      </c>
      <c r="E3" s="4" t="s">
        <v>331</v>
      </c>
      <c r="F3" s="4" t="s">
        <v>332</v>
      </c>
      <c r="G3" s="4" t="s">
        <v>333</v>
      </c>
    </row>
    <row r="4" spans="1:9" ht="25.9" customHeight="1" thickBot="1">
      <c r="A4" s="3"/>
      <c r="B4" s="3"/>
      <c r="C4" s="4" t="s">
        <v>2</v>
      </c>
      <c r="D4" s="4" t="s">
        <v>161</v>
      </c>
      <c r="E4" s="4" t="s">
        <v>162</v>
      </c>
      <c r="F4" s="4" t="s">
        <v>163</v>
      </c>
      <c r="G4" s="4" t="s">
        <v>164</v>
      </c>
    </row>
    <row r="5" spans="1:9" ht="25.9" customHeight="1" thickBot="1">
      <c r="A5" s="5" t="s">
        <v>334</v>
      </c>
      <c r="B5" s="3"/>
      <c r="C5" s="58"/>
      <c r="D5" s="58"/>
      <c r="E5" s="58"/>
      <c r="F5" s="58"/>
      <c r="G5" s="58"/>
    </row>
    <row r="6" spans="1:9" ht="25.9" customHeight="1" thickBot="1">
      <c r="A6" s="6" t="s">
        <v>335</v>
      </c>
      <c r="B6" s="5" t="s">
        <v>242</v>
      </c>
      <c r="C6" s="23" t="e">
        <f>VLOOKUP($B6,#REF!,C$1+1,FALSE)/1000</f>
        <v>#REF!</v>
      </c>
      <c r="D6" s="23" t="e">
        <f>VLOOKUP($B6,#REF!,D$1+1,FALSE)/1000</f>
        <v>#REF!</v>
      </c>
      <c r="E6" s="58"/>
      <c r="F6" s="23" t="e">
        <f>VLOOKUP($B6,#REF!,F$1+1,FALSE)/1000</f>
        <v>#REF!</v>
      </c>
      <c r="G6" s="58"/>
    </row>
    <row r="7" spans="1:9" ht="25.9" customHeight="1" thickBot="1">
      <c r="A7" s="6" t="s">
        <v>336</v>
      </c>
      <c r="B7" s="5" t="s">
        <v>4</v>
      </c>
      <c r="C7" s="23" t="e">
        <f>VLOOKUP($B7,#REF!,C$1+1,FALSE)/1000</f>
        <v>#REF!</v>
      </c>
      <c r="D7" s="23" t="e">
        <f>VLOOKUP($B7,#REF!,D$1+1,FALSE)/1000</f>
        <v>#REF!</v>
      </c>
      <c r="E7" s="58"/>
      <c r="F7" s="23" t="e">
        <f>VLOOKUP($B7,#REF!,F$1+1,FALSE)/1000</f>
        <v>#REF!</v>
      </c>
      <c r="G7" s="58"/>
    </row>
    <row r="8" spans="1:9" ht="25.9" customHeight="1" thickBot="1">
      <c r="A8" s="6" t="s">
        <v>337</v>
      </c>
      <c r="B8" s="5" t="s">
        <v>6</v>
      </c>
      <c r="C8" s="23" t="e">
        <f>VLOOKUP($B8,#REF!,C$1+1,FALSE)/1000</f>
        <v>#REF!</v>
      </c>
      <c r="D8" s="23" t="e">
        <f>VLOOKUP($B8,#REF!,D$1+1,FALSE)/1000</f>
        <v>#REF!</v>
      </c>
      <c r="E8" s="58"/>
      <c r="F8" s="23" t="e">
        <f>VLOOKUP($B8,#REF!,F$1+1,FALSE)/1000</f>
        <v>#REF!</v>
      </c>
      <c r="G8" s="58"/>
    </row>
    <row r="9" spans="1:9" ht="25.9" customHeight="1" thickBot="1">
      <c r="A9" s="6" t="s">
        <v>338</v>
      </c>
      <c r="B9" s="5" t="s">
        <v>8</v>
      </c>
      <c r="C9" s="23" t="e">
        <f>VLOOKUP($B9,#REF!,C$1+1,FALSE)/1000</f>
        <v>#REF!</v>
      </c>
      <c r="D9" s="58"/>
      <c r="E9" s="23" t="e">
        <f>VLOOKUP($B9,#REF!,E$1+1,FALSE)/1000</f>
        <v>#REF!</v>
      </c>
      <c r="F9" s="23" t="e">
        <f>VLOOKUP($B9,#REF!,F$1+1,FALSE)/1000</f>
        <v>#REF!</v>
      </c>
      <c r="G9" s="23" t="e">
        <f>VLOOKUP($B9,#REF!,G$1+1,FALSE)/1000</f>
        <v>#REF!</v>
      </c>
    </row>
    <row r="10" spans="1:9" ht="25.9" customHeight="1" thickBot="1">
      <c r="A10" s="6" t="s">
        <v>339</v>
      </c>
      <c r="B10" s="5" t="s">
        <v>12</v>
      </c>
      <c r="C10" s="23" t="e">
        <f>VLOOKUP($B10,#REF!,C$1+1,FALSE)/1000</f>
        <v>#REF!</v>
      </c>
      <c r="D10" s="23" t="e">
        <f>VLOOKUP($B10,#REF!,D$1+1,FALSE)/1000</f>
        <v>#REF!</v>
      </c>
      <c r="E10" s="58"/>
      <c r="F10" s="58"/>
      <c r="G10" s="58"/>
    </row>
    <row r="11" spans="1:9" ht="25.9" customHeight="1" thickBot="1">
      <c r="A11" s="6" t="s">
        <v>340</v>
      </c>
      <c r="B11" s="5" t="s">
        <v>16</v>
      </c>
      <c r="C11" s="23" t="e">
        <f>VLOOKUP($B11,#REF!,C$1+1,FALSE)/1000</f>
        <v>#REF!</v>
      </c>
      <c r="D11" s="58"/>
      <c r="E11" s="23" t="e">
        <f>VLOOKUP($B11,#REF!,E$1+1,FALSE)/1000</f>
        <v>#REF!</v>
      </c>
      <c r="F11" s="23" t="e">
        <f>VLOOKUP($B11,#REF!,F$1+1,FALSE)/1000</f>
        <v>#REF!</v>
      </c>
      <c r="G11" s="23" t="e">
        <f>VLOOKUP($B11,#REF!,G$1+1,FALSE)/1000</f>
        <v>#REF!</v>
      </c>
    </row>
    <row r="12" spans="1:9" ht="25.9" customHeight="1" thickBot="1">
      <c r="A12" s="6" t="s">
        <v>341</v>
      </c>
      <c r="B12" s="5" t="s">
        <v>20</v>
      </c>
      <c r="C12" s="23" t="e">
        <f>VLOOKUP($B12,#REF!,C$1+1,FALSE)/1000</f>
        <v>#REF!</v>
      </c>
      <c r="D12" s="58"/>
      <c r="E12" s="23" t="e">
        <f>VLOOKUP($B12,#REF!,E$1+1,FALSE)/1000</f>
        <v>#REF!</v>
      </c>
      <c r="F12" s="23" t="e">
        <f>VLOOKUP($B12,#REF!,F$1+1,FALSE)/1000</f>
        <v>#REF!</v>
      </c>
      <c r="G12" s="23" t="e">
        <f>VLOOKUP($B12,#REF!,G$1+1,FALSE)/1000</f>
        <v>#REF!</v>
      </c>
    </row>
    <row r="13" spans="1:9" ht="25.9" customHeight="1" thickBot="1">
      <c r="A13" s="6" t="s">
        <v>342</v>
      </c>
      <c r="B13" s="5" t="s">
        <v>24</v>
      </c>
      <c r="C13" s="23" t="e">
        <f>VLOOKUP($B13,#REF!,C$1+1,FALSE)/1000</f>
        <v>#REF!</v>
      </c>
      <c r="D13" s="23" t="e">
        <f>VLOOKUP($B13,#REF!,D$1+1,FALSE)/1000</f>
        <v>#REF!</v>
      </c>
      <c r="E13" s="58"/>
      <c r="F13" s="58"/>
      <c r="G13" s="58"/>
    </row>
    <row r="14" spans="1:9" ht="25.9" customHeight="1" thickBot="1">
      <c r="A14" s="6" t="s">
        <v>139</v>
      </c>
      <c r="B14" s="5" t="s">
        <v>26</v>
      </c>
      <c r="C14" s="23" t="e">
        <f>VLOOKUP($B14,#REF!,C$1+1,FALSE)/1000</f>
        <v>#REF!</v>
      </c>
      <c r="D14" s="58"/>
      <c r="E14" s="23" t="e">
        <f>VLOOKUP($B14,#REF!,E$1+1,FALSE)/1000</f>
        <v>#REF!</v>
      </c>
      <c r="F14" s="23" t="e">
        <f>VLOOKUP($B14,#REF!,F$1+1,FALSE)/1000</f>
        <v>#REF!</v>
      </c>
      <c r="G14" s="23" t="e">
        <f>VLOOKUP($B14,#REF!,G$1+1,FALSE)/1000</f>
        <v>#REF!</v>
      </c>
    </row>
    <row r="15" spans="1:9" ht="25.9" customHeight="1" thickBot="1">
      <c r="A15" s="6" t="s">
        <v>343</v>
      </c>
      <c r="B15" s="5" t="s">
        <v>30</v>
      </c>
      <c r="C15" s="23" t="e">
        <f>VLOOKUP($B15,#REF!,C$1+1,FALSE)/1000</f>
        <v>#REF!</v>
      </c>
      <c r="D15" s="58"/>
      <c r="E15" s="58"/>
      <c r="F15" s="58"/>
      <c r="G15" s="23" t="e">
        <f>VLOOKUP($B15,#REF!,G$1+1,FALSE)/1000</f>
        <v>#REF!</v>
      </c>
    </row>
    <row r="16" spans="1:9" ht="25.9" customHeight="1" thickBot="1">
      <c r="A16" s="6" t="s">
        <v>344</v>
      </c>
      <c r="B16" s="5" t="s">
        <v>34</v>
      </c>
      <c r="C16" s="23" t="e">
        <f>VLOOKUP($B16,#REF!,C$1+1,FALSE)/1000</f>
        <v>#REF!</v>
      </c>
      <c r="D16" s="23" t="e">
        <f>VLOOKUP($B16,#REF!,D$1+1,FALSE)/1000</f>
        <v>#REF!</v>
      </c>
      <c r="E16" s="23" t="e">
        <f>VLOOKUP($B16,#REF!,E$1+1,FALSE)/1000</f>
        <v>#REF!</v>
      </c>
      <c r="F16" s="23" t="e">
        <f>VLOOKUP($B16,#REF!,F$1+1,FALSE)/1000</f>
        <v>#REF!</v>
      </c>
      <c r="G16" s="23" t="e">
        <f>VLOOKUP($B16,#REF!,G$1+1,FALSE)/1000</f>
        <v>#REF!</v>
      </c>
    </row>
    <row r="17" spans="1:7" ht="25.9" customHeight="1" thickBot="1">
      <c r="A17" s="5" t="s">
        <v>345</v>
      </c>
      <c r="B17" s="3"/>
      <c r="C17" s="58"/>
      <c r="D17" s="58"/>
      <c r="E17" s="58"/>
      <c r="F17" s="58"/>
      <c r="G17" s="58"/>
    </row>
    <row r="18" spans="1:7" ht="25.9" customHeight="1" thickBot="1">
      <c r="A18" s="6" t="s">
        <v>345</v>
      </c>
      <c r="B18" s="5" t="s">
        <v>42</v>
      </c>
      <c r="C18" s="23" t="e">
        <f>VLOOKUP($B18,#REF!,C$1+1,FALSE)/1000</f>
        <v>#REF!</v>
      </c>
      <c r="D18" s="58"/>
      <c r="E18" s="58"/>
      <c r="F18" s="58"/>
      <c r="G18" s="58"/>
    </row>
    <row r="19" spans="1:7" ht="25.9" customHeight="1" thickBot="1">
      <c r="A19" s="5" t="s">
        <v>346</v>
      </c>
      <c r="B19" s="3"/>
      <c r="C19" s="58"/>
      <c r="D19" s="58"/>
      <c r="E19" s="58"/>
      <c r="F19" s="58"/>
      <c r="G19" s="58"/>
    </row>
    <row r="20" spans="1:7" ht="25.9" customHeight="1" thickBot="1">
      <c r="A20" s="6" t="s">
        <v>347</v>
      </c>
      <c r="B20" s="5" t="s">
        <v>44</v>
      </c>
      <c r="C20" s="23" t="e">
        <f>VLOOKUP($B20,#REF!,C$1+1,FALSE)/1000</f>
        <v>#REF!</v>
      </c>
      <c r="D20" s="23" t="e">
        <f>VLOOKUP($B20,#REF!,D$1+1,FALSE)/1000</f>
        <v>#REF!</v>
      </c>
      <c r="E20" s="23" t="e">
        <f>VLOOKUP($B20,#REF!,E$1+1,FALSE)/1000</f>
        <v>#REF!</v>
      </c>
      <c r="F20" s="23" t="e">
        <f>VLOOKUP($B20,#REF!,F$1+1,FALSE)/1000</f>
        <v>#REF!</v>
      </c>
      <c r="G20" s="58"/>
    </row>
    <row r="21" spans="1:7" ht="25.9" customHeight="1" thickBot="1">
      <c r="A21" s="5" t="s">
        <v>348</v>
      </c>
      <c r="B21" s="5" t="s">
        <v>56</v>
      </c>
      <c r="C21" s="23" t="e">
        <f>VLOOKUP($B21,#REF!,C$1+1,FALSE)/1000</f>
        <v>#REF!</v>
      </c>
      <c r="D21" s="23" t="e">
        <f>VLOOKUP($B21,#REF!,D$1+1,FALSE)/1000</f>
        <v>#REF!</v>
      </c>
      <c r="E21" s="23" t="e">
        <f>VLOOKUP($B21,#REF!,E$1+1,FALSE)/1000</f>
        <v>#REF!</v>
      </c>
      <c r="F21" s="23" t="e">
        <f>VLOOKUP($B21,#REF!,F$1+1,FALSE)/1000</f>
        <v>#REF!</v>
      </c>
      <c r="G21" s="23" t="e">
        <f>VLOOKUP($B21,#REF!,G$1+1,FALSE)/1000</f>
        <v>#REF!</v>
      </c>
    </row>
    <row r="22" spans="1:7" ht="25.9" customHeight="1" thickBot="1">
      <c r="A22" s="5" t="s">
        <v>349</v>
      </c>
      <c r="B22" s="3"/>
      <c r="C22" s="58"/>
      <c r="D22" s="58"/>
      <c r="E22" s="58"/>
      <c r="F22" s="58"/>
      <c r="G22" s="58"/>
    </row>
    <row r="23" spans="1:7" ht="25.9" customHeight="1" thickBot="1">
      <c r="A23" s="6" t="s">
        <v>350</v>
      </c>
      <c r="B23" s="5" t="s">
        <v>58</v>
      </c>
      <c r="C23" s="23" t="e">
        <f>VLOOKUP($B23,#REF!,C$1+1,FALSE)/1000</f>
        <v>#REF!</v>
      </c>
      <c r="D23" s="58"/>
      <c r="E23" s="58"/>
      <c r="F23" s="23" t="e">
        <f>VLOOKUP($B23,#REF!,F$1+1,FALSE)/1000</f>
        <v>#REF!</v>
      </c>
      <c r="G23" s="58"/>
    </row>
    <row r="24" spans="1:7" ht="25.9" customHeight="1" thickBot="1">
      <c r="A24" s="6" t="s">
        <v>351</v>
      </c>
      <c r="B24" s="5" t="s">
        <v>60</v>
      </c>
      <c r="C24" s="23" t="e">
        <f>VLOOKUP($B24,#REF!,C$1+1,FALSE)/1000</f>
        <v>#REF!</v>
      </c>
      <c r="D24" s="58"/>
      <c r="E24" s="58"/>
      <c r="F24" s="23" t="e">
        <f>VLOOKUP($B24,#REF!,F$1+1,FALSE)/1000</f>
        <v>#REF!</v>
      </c>
      <c r="G24" s="58"/>
    </row>
    <row r="25" spans="1:7" ht="25.9" customHeight="1" thickBot="1">
      <c r="A25" s="6" t="s">
        <v>352</v>
      </c>
      <c r="B25" s="5" t="s">
        <v>62</v>
      </c>
      <c r="C25" s="23" t="e">
        <f>VLOOKUP($B25,#REF!,C$1+1,FALSE)/1000</f>
        <v>#REF!</v>
      </c>
      <c r="D25" s="58"/>
      <c r="E25" s="58"/>
      <c r="F25" s="23" t="e">
        <f>VLOOKUP($B25,#REF!,F$1+1,FALSE)/1000</f>
        <v>#REF!</v>
      </c>
      <c r="G25" s="23" t="e">
        <f>VLOOKUP($B25,#REF!,G$1+1,FALSE)/1000</f>
        <v>#REF!</v>
      </c>
    </row>
    <row r="26" spans="1:7" ht="25.9" customHeight="1" thickBot="1">
      <c r="A26" s="6" t="s">
        <v>353</v>
      </c>
      <c r="B26" s="5" t="s">
        <v>64</v>
      </c>
      <c r="C26" s="23" t="e">
        <f>VLOOKUP($B26,#REF!,C$1+1,FALSE)/1000</f>
        <v>#REF!</v>
      </c>
      <c r="D26" s="58"/>
      <c r="E26" s="58"/>
      <c r="F26" s="23" t="e">
        <f>VLOOKUP($B26,#REF!,F$1+1,FALSE)/1000</f>
        <v>#REF!</v>
      </c>
      <c r="G26" s="58"/>
    </row>
    <row r="27" spans="1:7" ht="25.9" customHeight="1" thickBot="1">
      <c r="A27" s="6" t="s">
        <v>354</v>
      </c>
      <c r="B27" s="5" t="s">
        <v>66</v>
      </c>
      <c r="C27" s="23" t="e">
        <f>VLOOKUP($B27,#REF!,C$1+1,FALSE)/1000</f>
        <v>#REF!</v>
      </c>
      <c r="D27" s="58"/>
      <c r="E27" s="58"/>
      <c r="F27" s="23" t="e">
        <f>VLOOKUP($B27,#REF!,F$1+1,FALSE)/1000</f>
        <v>#REF!</v>
      </c>
      <c r="G27" s="23" t="e">
        <f>VLOOKUP($B27,#REF!,G$1+1,FALSE)/1000</f>
        <v>#REF!</v>
      </c>
    </row>
    <row r="28" spans="1:7" ht="25.9" customHeight="1" thickBot="1">
      <c r="A28" s="6" t="s">
        <v>355</v>
      </c>
      <c r="B28" s="5" t="s">
        <v>68</v>
      </c>
      <c r="C28" s="23" t="e">
        <f>VLOOKUP($B28,#REF!,C$1+1,FALSE)/1000</f>
        <v>#REF!</v>
      </c>
      <c r="D28" s="58"/>
      <c r="E28" s="58"/>
      <c r="F28" s="23" t="e">
        <f>VLOOKUP($B28,#REF!,F$1+1,FALSE)/1000</f>
        <v>#REF!</v>
      </c>
      <c r="G28" s="58"/>
    </row>
    <row r="29" spans="1:7" ht="25.9" customHeight="1" thickBot="1">
      <c r="A29" s="6" t="s">
        <v>356</v>
      </c>
      <c r="B29" s="5" t="s">
        <v>70</v>
      </c>
      <c r="C29" s="23" t="e">
        <f>VLOOKUP($B29,#REF!,C$1+1,FALSE)/1000</f>
        <v>#REF!</v>
      </c>
      <c r="D29" s="58"/>
      <c r="E29" s="58"/>
      <c r="F29" s="23" t="e">
        <f>VLOOKUP($B29,#REF!,F$1+1,FALSE)/1000</f>
        <v>#REF!</v>
      </c>
      <c r="G29" s="23" t="e">
        <f>VLOOKUP($B29,#REF!,G$1+1,FALSE)/1000</f>
        <v>#REF!</v>
      </c>
    </row>
    <row r="30" spans="1:7" ht="25.9" customHeight="1" thickBot="1">
      <c r="A30" s="6" t="s">
        <v>357</v>
      </c>
      <c r="B30" s="5" t="s">
        <v>72</v>
      </c>
      <c r="C30" s="23" t="e">
        <f>VLOOKUP($B30,#REF!,C$1+1,FALSE)/1000</f>
        <v>#REF!</v>
      </c>
      <c r="D30" s="58"/>
      <c r="E30" s="58"/>
      <c r="F30" s="23" t="e">
        <f>VLOOKUP($B30,#REF!,F$1+1,FALSE)/1000</f>
        <v>#REF!</v>
      </c>
      <c r="G30" s="23" t="e">
        <f>VLOOKUP($B30,#REF!,G$1+1,FALSE)/1000</f>
        <v>#REF!</v>
      </c>
    </row>
    <row r="31" spans="1:7" ht="25.9" customHeight="1" thickBot="1">
      <c r="A31" s="6" t="s">
        <v>358</v>
      </c>
      <c r="B31" s="5" t="s">
        <v>76</v>
      </c>
      <c r="C31" s="23" t="e">
        <f>VLOOKUP($B31,#REF!,C$1+1,FALSE)/1000</f>
        <v>#REF!</v>
      </c>
      <c r="D31" s="58"/>
      <c r="E31" s="58"/>
      <c r="F31" s="23" t="e">
        <f>VLOOKUP($B31,#REF!,F$1+1,FALSE)/1000</f>
        <v>#REF!</v>
      </c>
      <c r="G31" s="23" t="e">
        <f>VLOOKUP($B31,#REF!,G$1+1,FALSE)/1000</f>
        <v>#REF!</v>
      </c>
    </row>
    <row r="32" spans="1:7" ht="25.9" customHeight="1" thickBot="1">
      <c r="A32" s="5" t="s">
        <v>359</v>
      </c>
      <c r="B32" s="5" t="s">
        <v>78</v>
      </c>
      <c r="C32" s="23" t="e">
        <f>VLOOKUP($B32,#REF!,C$1+1,FALSE)/1000</f>
        <v>#REF!</v>
      </c>
      <c r="D32" s="58"/>
      <c r="E32" s="58"/>
      <c r="F32" s="23" t="e">
        <f>VLOOKUP($B32,#REF!,F$1+1,FALSE)/1000</f>
        <v>#REF!</v>
      </c>
      <c r="G32" s="23" t="e">
        <f>VLOOKUP($B32,#REF!,G$1+1,FALSE)/1000</f>
        <v>#REF!</v>
      </c>
    </row>
    <row r="33" spans="1:7" ht="25.9" customHeight="1" thickBot="1">
      <c r="A33" s="5" t="s">
        <v>360</v>
      </c>
      <c r="B33" s="3"/>
      <c r="C33" s="58"/>
      <c r="D33" s="58"/>
      <c r="E33" s="58"/>
      <c r="F33" s="58"/>
      <c r="G33" s="58"/>
    </row>
    <row r="34" spans="1:7" ht="25.9" customHeight="1" thickBot="1">
      <c r="A34" s="6" t="s">
        <v>361</v>
      </c>
      <c r="B34" s="5" t="s">
        <v>84</v>
      </c>
      <c r="C34" s="23" t="e">
        <f>VLOOKUP($B34,#REF!,C$1+1,FALSE)/1000</f>
        <v>#REF!</v>
      </c>
      <c r="D34" s="23" t="e">
        <f>VLOOKUP($B34,#REF!,D$1+1,FALSE)/1000</f>
        <v>#REF!</v>
      </c>
      <c r="E34" s="23" t="e">
        <f>VLOOKUP($B34,#REF!,E$1+1,FALSE)/1000</f>
        <v>#REF!</v>
      </c>
      <c r="F34" s="23" t="e">
        <f>VLOOKUP($B34,#REF!,F$1+1,FALSE)/1000</f>
        <v>#REF!</v>
      </c>
      <c r="G34" s="23" t="e">
        <f>VLOOKUP($B34,#REF!,G$1+1,FALSE)/1000</f>
        <v>#REF!</v>
      </c>
    </row>
    <row r="35" spans="1:7" ht="25.9" customHeight="1" thickBot="1">
      <c r="A35" s="6" t="s">
        <v>362</v>
      </c>
      <c r="B35" s="5" t="s">
        <v>87</v>
      </c>
      <c r="C35" s="23" t="e">
        <f>VLOOKUP($B35,#REF!,C$1+1,FALSE)/1000</f>
        <v>#REF!</v>
      </c>
      <c r="D35" s="23" t="e">
        <f>VLOOKUP($B35,#REF!,D$1+1,FALSE)/1000</f>
        <v>#REF!</v>
      </c>
      <c r="E35" s="23" t="e">
        <f>VLOOKUP($B35,#REF!,E$1+1,FALSE)/1000</f>
        <v>#REF!</v>
      </c>
      <c r="F35" s="23" t="e">
        <f>VLOOKUP($B35,#REF!,F$1+1,FALSE)/1000</f>
        <v>#REF!</v>
      </c>
      <c r="G35" s="58"/>
    </row>
    <row r="36" spans="1:7" ht="25.9" customHeight="1" thickBot="1">
      <c r="A36" s="6" t="s">
        <v>363</v>
      </c>
      <c r="B36" s="5" t="s">
        <v>93</v>
      </c>
      <c r="C36" s="23" t="e">
        <f>VLOOKUP($B36,#REF!,C$1+1,FALSE)/1000</f>
        <v>#REF!</v>
      </c>
      <c r="D36" s="23" t="e">
        <f>VLOOKUP($B36,#REF!,D$1+1,FALSE)/1000</f>
        <v>#REF!</v>
      </c>
      <c r="E36" s="23" t="e">
        <f>VLOOKUP($B36,#REF!,E$1+1,FALSE)/1000</f>
        <v>#REF!</v>
      </c>
      <c r="F36" s="23" t="e">
        <f>VLOOKUP($B36,#REF!,F$1+1,FALSE)/1000</f>
        <v>#REF!</v>
      </c>
      <c r="G36" s="3"/>
    </row>
    <row r="37" spans="1:7" ht="25.9" customHeight="1" thickBot="1">
      <c r="A37" s="6" t="s">
        <v>364</v>
      </c>
      <c r="B37" s="5" t="s">
        <v>95</v>
      </c>
      <c r="C37" s="23" t="e">
        <f>VLOOKUP($B37,#REF!,C$1+1,FALSE)/1000</f>
        <v>#REF!</v>
      </c>
      <c r="D37" s="23" t="e">
        <f>VLOOKUP($B37,#REF!,D$1+1,FALSE)/1000</f>
        <v>#REF!</v>
      </c>
      <c r="E37" s="23" t="e">
        <f>VLOOKUP($B37,#REF!,E$1+1,FALSE)/1000</f>
        <v>#REF!</v>
      </c>
      <c r="F37" s="23" t="e">
        <f>VLOOKUP($B37,#REF!,F$1+1,FALSE)/1000</f>
        <v>#REF!</v>
      </c>
      <c r="G37" s="58"/>
    </row>
    <row r="38" spans="1:7" ht="25.9" customHeight="1" thickBot="1">
      <c r="A38" s="5" t="s">
        <v>365</v>
      </c>
      <c r="B38" s="5" t="s">
        <v>99</v>
      </c>
      <c r="C38" s="23" t="e">
        <f>VLOOKUP($B38,#REF!,C$1+1,FALSE)/1000</f>
        <v>#REF!</v>
      </c>
      <c r="D38" s="58"/>
      <c r="E38" s="58"/>
      <c r="F38" s="58"/>
      <c r="G38" s="58"/>
    </row>
    <row r="39" spans="1:7" ht="25.9" customHeight="1" thickBot="1">
      <c r="A39" s="5" t="s">
        <v>366</v>
      </c>
      <c r="B39" s="5" t="s">
        <v>102</v>
      </c>
      <c r="C39" s="23" t="e">
        <f>VLOOKUP($B39,#REF!,C$1+1,FALSE)/1000</f>
        <v>#REF!</v>
      </c>
      <c r="D39" s="58"/>
      <c r="E39" s="58"/>
      <c r="F39" s="58"/>
      <c r="G39" s="58"/>
    </row>
    <row r="40" spans="1:7" ht="25.9" customHeight="1" thickBot="1">
      <c r="A40" s="49" t="s">
        <v>367</v>
      </c>
      <c r="B40" s="49" t="s">
        <v>105</v>
      </c>
      <c r="C40" s="23" t="e">
        <f>VLOOKUP($B40,#REF!,C$1+1,FALSE)/1000</f>
        <v>#REF!</v>
      </c>
      <c r="D40" s="58"/>
      <c r="E40" s="58"/>
      <c r="F40" s="58"/>
      <c r="G40" s="58"/>
    </row>
    <row r="41" spans="1:7" ht="25.9" customHeight="1" thickBot="1">
      <c r="A41" s="51" t="s">
        <v>368</v>
      </c>
      <c r="B41" s="52" t="s">
        <v>107</v>
      </c>
      <c r="C41" s="23" t="e">
        <f>VLOOKUP($B41,#REF!,C$1+1,FALSE)/1000</f>
        <v>#REF!</v>
      </c>
      <c r="D41" s="58"/>
      <c r="E41" s="58"/>
      <c r="F41" s="58"/>
      <c r="G41" s="58"/>
    </row>
    <row r="42" spans="1:7" ht="25.9" customHeight="1" thickBot="1">
      <c r="A42" s="50"/>
      <c r="B42" s="50"/>
      <c r="C42" s="50"/>
      <c r="D42" s="50"/>
      <c r="E42" s="50"/>
      <c r="F42" s="50"/>
      <c r="G42" s="50"/>
    </row>
    <row r="43" spans="1:7" ht="25.9" customHeight="1" thickBot="1">
      <c r="A43" s="55"/>
      <c r="B43" s="56"/>
      <c r="C43" s="57" t="s">
        <v>165</v>
      </c>
      <c r="D43" s="50"/>
      <c r="E43" s="50"/>
      <c r="F43" s="50"/>
      <c r="G43" s="50"/>
    </row>
    <row r="44" spans="1:7" ht="25.9" customHeight="1" thickBot="1">
      <c r="A44" s="54" t="s">
        <v>342</v>
      </c>
      <c r="B44" s="58"/>
      <c r="C44" s="58"/>
      <c r="D44" s="50"/>
      <c r="E44" s="50"/>
      <c r="F44" s="50"/>
      <c r="G44" s="50"/>
    </row>
    <row r="45" spans="1:7" ht="25.9" customHeight="1" thickBot="1">
      <c r="A45" s="6" t="s">
        <v>149</v>
      </c>
      <c r="B45" s="48" t="s">
        <v>115</v>
      </c>
      <c r="C45" s="23" t="e">
        <f>VLOOKUP($B45,#REF!,C$1+1,FALSE)/1000</f>
        <v>#REF!</v>
      </c>
      <c r="D45" s="50"/>
      <c r="E45" s="50"/>
      <c r="F45" s="50"/>
      <c r="G45" s="50"/>
    </row>
    <row r="46" spans="1:7" ht="25.9" customHeight="1" thickBot="1">
      <c r="A46" s="6" t="s">
        <v>369</v>
      </c>
      <c r="B46" s="48" t="s">
        <v>116</v>
      </c>
      <c r="C46" s="23" t="e">
        <f>VLOOKUP($B46,#REF!,C$1+1,FALSE)/1000</f>
        <v>#REF!</v>
      </c>
      <c r="D46" s="50"/>
      <c r="E46" s="50"/>
      <c r="F46" s="50"/>
      <c r="G46" s="50"/>
    </row>
    <row r="47" spans="1:7" ht="25.9" customHeight="1" thickBot="1">
      <c r="A47" s="6" t="s">
        <v>370</v>
      </c>
      <c r="B47" s="48" t="s">
        <v>117</v>
      </c>
      <c r="C47" s="23" t="e">
        <f>VLOOKUP($B47,#REF!,C$1+1,FALSE)/1000</f>
        <v>#REF!</v>
      </c>
      <c r="D47" s="50"/>
      <c r="E47" s="50"/>
      <c r="F47" s="50"/>
      <c r="G47" s="50"/>
    </row>
    <row r="48" spans="1:7" ht="25.9" customHeight="1" thickBot="1">
      <c r="A48" s="6" t="s">
        <v>371</v>
      </c>
      <c r="B48" s="48" t="s">
        <v>372</v>
      </c>
      <c r="C48" s="23" t="e">
        <f>VLOOKUP($B48,#REF!,C$1+1,FALSE)/1000</f>
        <v>#REF!</v>
      </c>
      <c r="D48" s="50"/>
      <c r="E48" s="50"/>
      <c r="F48" s="50"/>
      <c r="G48" s="50"/>
    </row>
    <row r="49" spans="1:7" ht="25.9" customHeight="1" thickBot="1">
      <c r="A49" s="6" t="s">
        <v>373</v>
      </c>
      <c r="B49" s="48" t="s">
        <v>119</v>
      </c>
      <c r="C49" s="23" t="e">
        <f>VLOOKUP($B49,#REF!,C$1+1,FALSE)/1000</f>
        <v>#REF!</v>
      </c>
      <c r="D49" s="50"/>
      <c r="E49" s="50"/>
      <c r="F49" s="50"/>
      <c r="G49" s="50"/>
    </row>
    <row r="50" spans="1:7" ht="25.9" customHeight="1" thickBot="1">
      <c r="A50" s="5" t="s">
        <v>342</v>
      </c>
      <c r="B50" s="48" t="s">
        <v>123</v>
      </c>
      <c r="C50" s="23" t="e">
        <f>VLOOKUP($B50,#REF!,C$1+1,FALSE)/1000</f>
        <v>#REF!</v>
      </c>
      <c r="D50" s="50"/>
      <c r="E50" s="50"/>
      <c r="F50" s="50"/>
      <c r="G50" s="50"/>
    </row>
    <row r="51" spans="1:7" ht="25.9" customHeight="1" thickBot="1">
      <c r="A51" s="5" t="s">
        <v>374</v>
      </c>
      <c r="B51" s="58"/>
      <c r="C51" s="58"/>
      <c r="D51" s="50"/>
      <c r="E51" s="50"/>
      <c r="F51" s="50"/>
      <c r="G51" s="50"/>
    </row>
    <row r="52" spans="1:7" ht="25.9" customHeight="1" thickBot="1">
      <c r="A52" s="6" t="s">
        <v>375</v>
      </c>
      <c r="B52" s="48" t="s">
        <v>125</v>
      </c>
      <c r="C52" s="23" t="e">
        <f>VLOOKUP($B52,#REF!,C$1+1,FALSE)/1000</f>
        <v>#REF!</v>
      </c>
      <c r="D52" s="50"/>
      <c r="E52" s="50"/>
      <c r="F52" s="50"/>
      <c r="G52" s="50"/>
    </row>
    <row r="53" spans="1:7" ht="25.9" customHeight="1" thickBot="1">
      <c r="A53" s="6" t="s">
        <v>376</v>
      </c>
      <c r="B53" s="48" t="s">
        <v>127</v>
      </c>
      <c r="C53" s="23" t="e">
        <f>VLOOKUP($B53,#REF!,C$1+1,FALSE)/1000</f>
        <v>#REF!</v>
      </c>
      <c r="D53" s="50"/>
      <c r="E53" s="50"/>
      <c r="F53" s="50"/>
      <c r="G53" s="50"/>
    </row>
    <row r="54" spans="1:7" ht="25.9" customHeight="1" thickBot="1">
      <c r="A54" s="5" t="s">
        <v>377</v>
      </c>
      <c r="B54" s="48" t="s">
        <v>128</v>
      </c>
      <c r="C54" s="23" t="e">
        <f>VLOOKUP($B54,#REF!,C$1+1,FALSE)/1000</f>
        <v>#REF!</v>
      </c>
      <c r="D54" s="50"/>
      <c r="E54" s="50"/>
      <c r="F54" s="50"/>
      <c r="G54" s="50"/>
    </row>
    <row r="55" spans="1:7">
      <c r="D55" s="53"/>
      <c r="E55" s="53"/>
      <c r="F55" s="53"/>
      <c r="G55" s="5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3"/>
  <sheetViews>
    <sheetView showGridLines="0" zoomScale="85" zoomScaleNormal="85" workbookViewId="0"/>
  </sheetViews>
  <sheetFormatPr defaultRowHeight="14.25"/>
  <cols>
    <col min="1" max="1" width="90.28515625" style="106" customWidth="1"/>
    <col min="2" max="2" width="9.140625" style="106"/>
    <col min="3" max="3" width="14" style="106" customWidth="1"/>
    <col min="4" max="4" width="16" style="106" customWidth="1"/>
    <col min="5" max="5" width="15.5703125" style="106" customWidth="1"/>
    <col min="6" max="7" width="13.7109375" style="106" customWidth="1"/>
    <col min="8" max="16384" width="9.140625" style="106"/>
  </cols>
  <sheetData>
    <row r="1" spans="1:7" ht="18">
      <c r="A1" s="199" t="s">
        <v>378</v>
      </c>
      <c r="B1" s="136"/>
      <c r="C1" s="136">
        <v>1</v>
      </c>
      <c r="D1" s="136">
        <v>2</v>
      </c>
      <c r="E1" s="136">
        <v>3</v>
      </c>
      <c r="F1" s="136">
        <v>4</v>
      </c>
      <c r="G1" s="136">
        <v>5</v>
      </c>
    </row>
    <row r="2" spans="1:7" ht="18.75" thickBot="1">
      <c r="A2" s="199" t="s">
        <v>329</v>
      </c>
      <c r="B2" s="136"/>
      <c r="C2" s="136"/>
      <c r="D2" s="136"/>
      <c r="E2" s="136"/>
      <c r="F2" s="136"/>
      <c r="G2" s="136"/>
    </row>
    <row r="3" spans="1:7" ht="54" customHeight="1" thickBot="1">
      <c r="A3" s="137"/>
      <c r="B3" s="137"/>
      <c r="C3" s="182" t="s">
        <v>188</v>
      </c>
      <c r="D3" s="183" t="s">
        <v>330</v>
      </c>
      <c r="E3" s="183" t="s">
        <v>331</v>
      </c>
      <c r="F3" s="183" t="s">
        <v>332</v>
      </c>
      <c r="G3" s="184" t="s">
        <v>333</v>
      </c>
    </row>
    <row r="4" spans="1:7" ht="39" customHeight="1" thickBot="1">
      <c r="A4" s="137"/>
      <c r="B4" s="137"/>
      <c r="C4" s="138" t="s">
        <v>2</v>
      </c>
      <c r="D4" s="108" t="s">
        <v>161</v>
      </c>
      <c r="E4" s="108" t="s">
        <v>162</v>
      </c>
      <c r="F4" s="108" t="s">
        <v>163</v>
      </c>
      <c r="G4" s="139" t="s">
        <v>164</v>
      </c>
    </row>
    <row r="5" spans="1:7" ht="26.45" customHeight="1" thickBot="1">
      <c r="A5" s="190" t="s">
        <v>379</v>
      </c>
      <c r="B5" s="137"/>
      <c r="C5" s="195"/>
      <c r="D5" s="151"/>
      <c r="E5" s="151"/>
      <c r="F5" s="151"/>
      <c r="G5" s="189"/>
    </row>
    <row r="6" spans="1:7" ht="26.45" customHeight="1" thickBot="1">
      <c r="A6" s="185" t="s">
        <v>335</v>
      </c>
      <c r="B6" s="190" t="s">
        <v>242</v>
      </c>
      <c r="C6" s="124">
        <v>1346608</v>
      </c>
      <c r="D6" s="124">
        <v>1346608</v>
      </c>
      <c r="E6" s="151"/>
      <c r="F6" s="124">
        <v>0</v>
      </c>
      <c r="G6" s="189"/>
    </row>
    <row r="7" spans="1:7" ht="26.45" customHeight="1" thickBot="1">
      <c r="A7" s="185" t="s">
        <v>380</v>
      </c>
      <c r="B7" s="190" t="s">
        <v>256</v>
      </c>
      <c r="C7" s="124">
        <v>0</v>
      </c>
      <c r="D7" s="124">
        <v>0</v>
      </c>
      <c r="E7" s="151"/>
      <c r="F7" s="124">
        <v>0</v>
      </c>
      <c r="G7" s="189"/>
    </row>
    <row r="8" spans="1:7" ht="26.45" customHeight="1" thickBot="1">
      <c r="A8" s="185" t="s">
        <v>336</v>
      </c>
      <c r="B8" s="190" t="s">
        <v>4</v>
      </c>
      <c r="C8" s="124">
        <v>6348500</v>
      </c>
      <c r="D8" s="124">
        <v>6348500</v>
      </c>
      <c r="E8" s="151"/>
      <c r="F8" s="124">
        <v>0</v>
      </c>
      <c r="G8" s="151"/>
    </row>
    <row r="9" spans="1:7" ht="26.45" customHeight="1" thickBot="1">
      <c r="A9" s="185" t="s">
        <v>381</v>
      </c>
      <c r="B9" s="190" t="s">
        <v>6</v>
      </c>
      <c r="C9" s="124">
        <v>0</v>
      </c>
      <c r="D9" s="124">
        <v>0</v>
      </c>
      <c r="E9" s="151"/>
      <c r="F9" s="124">
        <v>0</v>
      </c>
      <c r="G9" s="151"/>
    </row>
    <row r="10" spans="1:7" ht="26.45" customHeight="1" thickBot="1">
      <c r="A10" s="185" t="s">
        <v>338</v>
      </c>
      <c r="B10" s="190" t="s">
        <v>8</v>
      </c>
      <c r="C10" s="124">
        <v>0</v>
      </c>
      <c r="D10" s="151"/>
      <c r="E10" s="124">
        <v>0</v>
      </c>
      <c r="F10" s="124">
        <v>0</v>
      </c>
      <c r="G10" s="124">
        <v>0</v>
      </c>
    </row>
    <row r="11" spans="1:7" ht="26.45" customHeight="1" thickBot="1">
      <c r="A11" s="185" t="s">
        <v>382</v>
      </c>
      <c r="B11" s="190" t="s">
        <v>10</v>
      </c>
      <c r="C11" s="124">
        <v>0</v>
      </c>
      <c r="D11" s="151"/>
      <c r="E11" s="124">
        <v>0</v>
      </c>
      <c r="F11" s="124">
        <v>0</v>
      </c>
      <c r="G11" s="124">
        <v>0</v>
      </c>
    </row>
    <row r="12" spans="1:7" ht="26.45" customHeight="1" thickBot="1">
      <c r="A12" s="185" t="s">
        <v>339</v>
      </c>
      <c r="B12" s="190" t="s">
        <v>12</v>
      </c>
      <c r="C12" s="124">
        <v>0</v>
      </c>
      <c r="D12" s="124">
        <v>0</v>
      </c>
      <c r="E12" s="151"/>
      <c r="F12" s="151"/>
      <c r="G12" s="189"/>
    </row>
    <row r="13" spans="1:7" ht="26.45" customHeight="1" thickBot="1">
      <c r="A13" s="185" t="s">
        <v>383</v>
      </c>
      <c r="B13" s="190" t="s">
        <v>14</v>
      </c>
      <c r="C13" s="124">
        <v>0</v>
      </c>
      <c r="D13" s="124">
        <v>0</v>
      </c>
      <c r="E13" s="151"/>
      <c r="F13" s="151"/>
      <c r="G13" s="189"/>
    </row>
    <row r="14" spans="1:7" ht="26.45" customHeight="1" thickBot="1">
      <c r="A14" s="185" t="s">
        <v>340</v>
      </c>
      <c r="B14" s="190" t="s">
        <v>16</v>
      </c>
      <c r="C14" s="124">
        <v>0</v>
      </c>
      <c r="D14" s="151"/>
      <c r="E14" s="124">
        <v>0</v>
      </c>
      <c r="F14" s="124">
        <v>0</v>
      </c>
      <c r="G14" s="124">
        <v>0</v>
      </c>
    </row>
    <row r="15" spans="1:7" ht="26.45" customHeight="1" thickBot="1">
      <c r="A15" s="185" t="s">
        <v>384</v>
      </c>
      <c r="B15" s="190" t="s">
        <v>18</v>
      </c>
      <c r="C15" s="124">
        <v>0</v>
      </c>
      <c r="D15" s="151"/>
      <c r="E15" s="124">
        <v>0</v>
      </c>
      <c r="F15" s="124">
        <v>0</v>
      </c>
      <c r="G15" s="124">
        <v>0</v>
      </c>
    </row>
    <row r="16" spans="1:7" ht="26.45" customHeight="1" thickBot="1">
      <c r="A16" s="185" t="s">
        <v>341</v>
      </c>
      <c r="B16" s="190" t="s">
        <v>20</v>
      </c>
      <c r="C16" s="124">
        <v>0</v>
      </c>
      <c r="D16" s="151"/>
      <c r="E16" s="124">
        <v>0</v>
      </c>
      <c r="F16" s="124">
        <v>0</v>
      </c>
      <c r="G16" s="124">
        <v>0</v>
      </c>
    </row>
    <row r="17" spans="1:7" ht="26.45" customHeight="1" thickBot="1">
      <c r="A17" s="185" t="s">
        <v>385</v>
      </c>
      <c r="B17" s="190" t="s">
        <v>22</v>
      </c>
      <c r="C17" s="124">
        <v>0</v>
      </c>
      <c r="D17" s="151"/>
      <c r="E17" s="124">
        <v>0</v>
      </c>
      <c r="F17" s="124">
        <v>0</v>
      </c>
      <c r="G17" s="124">
        <v>0</v>
      </c>
    </row>
    <row r="18" spans="1:7" ht="26.45" customHeight="1" thickBot="1">
      <c r="A18" s="185" t="s">
        <v>342</v>
      </c>
      <c r="B18" s="190" t="s">
        <v>24</v>
      </c>
      <c r="C18" s="124">
        <v>7147403.1902933996</v>
      </c>
      <c r="D18" s="124">
        <v>7147403.1902933996</v>
      </c>
      <c r="E18" s="151"/>
      <c r="F18" s="151"/>
      <c r="G18" s="189"/>
    </row>
    <row r="19" spans="1:7" ht="26.45" customHeight="1" thickBot="1">
      <c r="A19" s="185" t="s">
        <v>139</v>
      </c>
      <c r="B19" s="190" t="s">
        <v>26</v>
      </c>
      <c r="C19" s="124">
        <v>0</v>
      </c>
      <c r="D19" s="151"/>
      <c r="E19" s="124">
        <v>0</v>
      </c>
      <c r="F19" s="124">
        <v>0</v>
      </c>
      <c r="G19" s="124">
        <v>0</v>
      </c>
    </row>
    <row r="20" spans="1:7" ht="26.45" customHeight="1" thickBot="1">
      <c r="A20" s="185" t="s">
        <v>386</v>
      </c>
      <c r="B20" s="190" t="s">
        <v>28</v>
      </c>
      <c r="C20" s="124">
        <v>0</v>
      </c>
      <c r="D20" s="151"/>
      <c r="E20" s="124">
        <v>0</v>
      </c>
      <c r="F20" s="124">
        <v>0</v>
      </c>
      <c r="G20" s="124">
        <v>0</v>
      </c>
    </row>
    <row r="21" spans="1:7" ht="26.45" customHeight="1" thickBot="1">
      <c r="A21" s="185" t="s">
        <v>343</v>
      </c>
      <c r="B21" s="190" t="s">
        <v>30</v>
      </c>
      <c r="C21" s="124">
        <v>0</v>
      </c>
      <c r="D21" s="151"/>
      <c r="E21" s="124">
        <v>0</v>
      </c>
      <c r="F21" s="124">
        <v>0</v>
      </c>
      <c r="G21" s="124">
        <v>0</v>
      </c>
    </row>
    <row r="22" spans="1:7" ht="26.45" customHeight="1" thickBot="1">
      <c r="A22" s="185" t="s">
        <v>387</v>
      </c>
      <c r="B22" s="190" t="s">
        <v>32</v>
      </c>
      <c r="C22" s="124">
        <v>0</v>
      </c>
      <c r="D22" s="151"/>
      <c r="E22" s="151"/>
      <c r="F22" s="151"/>
      <c r="G22" s="189"/>
    </row>
    <row r="23" spans="1:7" ht="26.45" customHeight="1" thickBot="1">
      <c r="A23" s="185" t="s">
        <v>388</v>
      </c>
      <c r="B23" s="190" t="s">
        <v>34</v>
      </c>
      <c r="C23" s="124">
        <v>0</v>
      </c>
      <c r="D23" s="124">
        <v>0</v>
      </c>
      <c r="E23" s="124">
        <v>0</v>
      </c>
      <c r="F23" s="124">
        <v>0</v>
      </c>
      <c r="G23" s="124">
        <v>0</v>
      </c>
    </row>
    <row r="24" spans="1:7" ht="26.45" customHeight="1" thickBot="1">
      <c r="A24" s="185" t="s">
        <v>389</v>
      </c>
      <c r="B24" s="190" t="s">
        <v>36</v>
      </c>
      <c r="C24" s="124">
        <v>0</v>
      </c>
      <c r="D24" s="124">
        <v>0</v>
      </c>
      <c r="E24" s="124">
        <v>0</v>
      </c>
      <c r="F24" s="124">
        <v>0</v>
      </c>
      <c r="G24" s="124">
        <v>0</v>
      </c>
    </row>
    <row r="25" spans="1:7" ht="26.45" customHeight="1" thickBot="1">
      <c r="A25" s="185" t="s">
        <v>390</v>
      </c>
      <c r="B25" s="190" t="s">
        <v>38</v>
      </c>
      <c r="C25" s="124">
        <v>0</v>
      </c>
      <c r="D25" s="124">
        <v>0</v>
      </c>
      <c r="E25" s="124">
        <v>0</v>
      </c>
      <c r="F25" s="124">
        <v>0</v>
      </c>
      <c r="G25" s="124">
        <v>0</v>
      </c>
    </row>
    <row r="26" spans="1:7" ht="26.45" customHeight="1" thickBot="1">
      <c r="A26" s="185" t="s">
        <v>391</v>
      </c>
      <c r="B26" s="190" t="s">
        <v>40</v>
      </c>
      <c r="C26" s="124">
        <v>0</v>
      </c>
      <c r="D26" s="124">
        <v>0</v>
      </c>
      <c r="E26" s="124">
        <v>0</v>
      </c>
      <c r="F26" s="124">
        <v>0</v>
      </c>
      <c r="G26" s="124">
        <v>0</v>
      </c>
    </row>
    <row r="27" spans="1:7" ht="26.45" customHeight="1" thickBot="1">
      <c r="A27" s="190" t="s">
        <v>345</v>
      </c>
      <c r="B27" s="137"/>
      <c r="C27" s="151"/>
      <c r="D27" s="151"/>
      <c r="E27" s="151"/>
      <c r="F27" s="151"/>
      <c r="G27" s="151"/>
    </row>
    <row r="28" spans="1:7" ht="26.45" customHeight="1" thickBot="1">
      <c r="A28" s="185" t="s">
        <v>345</v>
      </c>
      <c r="B28" s="190" t="s">
        <v>42</v>
      </c>
      <c r="C28" s="124">
        <v>0</v>
      </c>
      <c r="D28" s="124">
        <v>0</v>
      </c>
      <c r="E28" s="151"/>
      <c r="F28" s="189"/>
      <c r="G28" s="189"/>
    </row>
    <row r="29" spans="1:7" ht="26.45" customHeight="1" thickBot="1">
      <c r="A29" s="190" t="s">
        <v>346</v>
      </c>
      <c r="B29" s="137"/>
      <c r="C29" s="151"/>
      <c r="D29" s="151"/>
      <c r="E29" s="151"/>
      <c r="F29" s="189"/>
      <c r="G29" s="189"/>
    </row>
    <row r="30" spans="1:7" ht="26.45" customHeight="1" thickBot="1">
      <c r="A30" s="185" t="s">
        <v>392</v>
      </c>
      <c r="B30" s="190" t="s">
        <v>44</v>
      </c>
      <c r="C30" s="124">
        <v>0</v>
      </c>
      <c r="D30" s="124">
        <v>0</v>
      </c>
      <c r="E30" s="124">
        <v>0</v>
      </c>
      <c r="F30" s="124">
        <v>0</v>
      </c>
      <c r="G30" s="189"/>
    </row>
    <row r="31" spans="1:7" ht="26.45" customHeight="1" thickBot="1">
      <c r="A31" s="185" t="s">
        <v>393</v>
      </c>
      <c r="B31" s="190" t="s">
        <v>46</v>
      </c>
      <c r="C31" s="124">
        <v>0</v>
      </c>
      <c r="D31" s="124">
        <v>0</v>
      </c>
      <c r="E31" s="124">
        <v>0</v>
      </c>
      <c r="F31" s="124">
        <v>0</v>
      </c>
      <c r="G31" s="124">
        <v>0</v>
      </c>
    </row>
    <row r="32" spans="1:7" ht="26.45" customHeight="1" thickBot="1">
      <c r="A32" s="185" t="s">
        <v>394</v>
      </c>
      <c r="B32" s="190" t="s">
        <v>48</v>
      </c>
      <c r="C32" s="124">
        <v>0</v>
      </c>
      <c r="D32" s="124">
        <v>0</v>
      </c>
      <c r="E32" s="124">
        <v>0</v>
      </c>
      <c r="F32" s="124">
        <v>0</v>
      </c>
      <c r="G32" s="124">
        <v>0</v>
      </c>
    </row>
    <row r="33" spans="1:7" ht="26.45" customHeight="1" thickBot="1">
      <c r="A33" s="185" t="s">
        <v>395</v>
      </c>
      <c r="B33" s="190" t="s">
        <v>50</v>
      </c>
      <c r="C33" s="124">
        <v>0</v>
      </c>
      <c r="D33" s="124">
        <v>0</v>
      </c>
      <c r="E33" s="124">
        <v>0</v>
      </c>
      <c r="F33" s="124">
        <v>0</v>
      </c>
      <c r="G33" s="124">
        <v>0</v>
      </c>
    </row>
    <row r="34" spans="1:7" ht="26.45" customHeight="1" thickBot="1">
      <c r="A34" s="185" t="s">
        <v>396</v>
      </c>
      <c r="B34" s="190" t="s">
        <v>52</v>
      </c>
      <c r="C34" s="124">
        <v>0</v>
      </c>
      <c r="D34" s="124">
        <v>0</v>
      </c>
      <c r="E34" s="124">
        <v>0</v>
      </c>
      <c r="F34" s="124">
        <v>0</v>
      </c>
      <c r="G34" s="124">
        <v>0</v>
      </c>
    </row>
    <row r="35" spans="1:7" ht="26.45" customHeight="1" thickBot="1">
      <c r="A35" s="190" t="s">
        <v>397</v>
      </c>
      <c r="B35" s="190" t="s">
        <v>54</v>
      </c>
      <c r="C35" s="124">
        <v>0</v>
      </c>
      <c r="D35" s="124">
        <v>0</v>
      </c>
      <c r="E35" s="124">
        <v>0</v>
      </c>
      <c r="F35" s="124">
        <v>0</v>
      </c>
      <c r="G35" s="124">
        <v>0</v>
      </c>
    </row>
    <row r="36" spans="1:7" ht="26.45" customHeight="1" thickBot="1">
      <c r="A36" s="190" t="s">
        <v>348</v>
      </c>
      <c r="B36" s="190" t="s">
        <v>56</v>
      </c>
      <c r="C36" s="124">
        <v>14842511.1902934</v>
      </c>
      <c r="D36" s="124">
        <v>14842511.1902934</v>
      </c>
      <c r="E36" s="124">
        <v>0</v>
      </c>
      <c r="F36" s="124">
        <v>0</v>
      </c>
      <c r="G36" s="124">
        <v>0</v>
      </c>
    </row>
    <row r="37" spans="1:7" ht="26.45" customHeight="1" thickBot="1">
      <c r="A37" s="190" t="s">
        <v>349</v>
      </c>
      <c r="B37" s="137"/>
      <c r="C37" s="189"/>
      <c r="D37" s="189"/>
      <c r="E37" s="189"/>
      <c r="F37" s="189"/>
      <c r="G37" s="189"/>
    </row>
    <row r="38" spans="1:7" ht="26.45" customHeight="1" thickBot="1">
      <c r="A38" s="185" t="s">
        <v>350</v>
      </c>
      <c r="B38" s="190" t="s">
        <v>58</v>
      </c>
      <c r="C38" s="124">
        <v>0</v>
      </c>
      <c r="D38" s="151"/>
      <c r="E38" s="151"/>
      <c r="F38" s="124">
        <v>0</v>
      </c>
      <c r="G38" s="189"/>
    </row>
    <row r="39" spans="1:7" ht="26.45" customHeight="1" thickBot="1">
      <c r="A39" s="185" t="s">
        <v>351</v>
      </c>
      <c r="B39" s="190" t="s">
        <v>60</v>
      </c>
      <c r="C39" s="124">
        <v>0</v>
      </c>
      <c r="D39" s="151"/>
      <c r="E39" s="151"/>
      <c r="F39" s="124">
        <v>0</v>
      </c>
      <c r="G39" s="189"/>
    </row>
    <row r="40" spans="1:7" ht="26.45" customHeight="1" thickBot="1">
      <c r="A40" s="185" t="s">
        <v>352</v>
      </c>
      <c r="B40" s="190" t="s">
        <v>62</v>
      </c>
      <c r="C40" s="124">
        <v>0</v>
      </c>
      <c r="D40" s="151"/>
      <c r="E40" s="151"/>
      <c r="F40" s="124">
        <v>0</v>
      </c>
      <c r="G40" s="124">
        <v>0</v>
      </c>
    </row>
    <row r="41" spans="1:7" ht="26.45" customHeight="1" thickBot="1">
      <c r="A41" s="185" t="s">
        <v>355</v>
      </c>
      <c r="B41" s="190" t="s">
        <v>68</v>
      </c>
      <c r="C41" s="124">
        <v>0</v>
      </c>
      <c r="D41" s="151"/>
      <c r="E41" s="151"/>
      <c r="F41" s="151"/>
      <c r="G41" s="189"/>
    </row>
    <row r="42" spans="1:7" ht="26.45" customHeight="1" thickBot="1">
      <c r="A42" s="185" t="s">
        <v>354</v>
      </c>
      <c r="B42" s="190" t="s">
        <v>66</v>
      </c>
      <c r="C42" s="124">
        <v>0</v>
      </c>
      <c r="D42" s="124">
        <v>0</v>
      </c>
      <c r="E42" s="124">
        <v>0</v>
      </c>
      <c r="F42" s="124">
        <v>0</v>
      </c>
      <c r="G42" s="124">
        <v>0</v>
      </c>
    </row>
    <row r="43" spans="1:7" ht="26.45" customHeight="1" thickBot="1">
      <c r="A43" s="137"/>
      <c r="B43" s="137"/>
      <c r="C43" s="151"/>
      <c r="D43" s="151"/>
      <c r="E43" s="151"/>
      <c r="F43" s="151"/>
      <c r="G43" s="151"/>
    </row>
    <row r="44" spans="1:7" ht="26.45" customHeight="1" thickBot="1">
      <c r="A44" s="185" t="s">
        <v>356</v>
      </c>
      <c r="B44" s="190" t="s">
        <v>70</v>
      </c>
      <c r="C44" s="124">
        <v>0</v>
      </c>
      <c r="D44" s="151"/>
      <c r="E44" s="151"/>
      <c r="F44" s="124">
        <v>0</v>
      </c>
      <c r="G44" s="124">
        <v>0</v>
      </c>
    </row>
    <row r="45" spans="1:7" ht="26.45" customHeight="1" thickBot="1">
      <c r="A45" s="185" t="s">
        <v>357</v>
      </c>
      <c r="B45" s="190" t="s">
        <v>72</v>
      </c>
      <c r="C45" s="124">
        <v>0</v>
      </c>
      <c r="D45" s="151"/>
      <c r="E45" s="151"/>
      <c r="F45" s="124">
        <v>0</v>
      </c>
      <c r="G45" s="124">
        <v>0</v>
      </c>
    </row>
    <row r="46" spans="1:7" ht="26.45" customHeight="1" thickBot="1">
      <c r="A46" s="185" t="s">
        <v>398</v>
      </c>
      <c r="B46" s="190" t="s">
        <v>74</v>
      </c>
      <c r="C46" s="124">
        <v>0</v>
      </c>
      <c r="D46" s="151"/>
      <c r="E46" s="151"/>
      <c r="F46" s="124">
        <v>0</v>
      </c>
      <c r="G46" s="124">
        <v>0</v>
      </c>
    </row>
    <row r="47" spans="1:7" ht="26.45" customHeight="1" thickBot="1">
      <c r="A47" s="185" t="s">
        <v>358</v>
      </c>
      <c r="B47" s="190" t="s">
        <v>76</v>
      </c>
      <c r="C47" s="124">
        <v>0</v>
      </c>
      <c r="D47" s="151"/>
      <c r="E47" s="151"/>
      <c r="F47" s="124">
        <v>0</v>
      </c>
      <c r="G47" s="124">
        <v>0</v>
      </c>
    </row>
    <row r="48" spans="1:7" ht="26.45" customHeight="1" thickBot="1">
      <c r="A48" s="190" t="s">
        <v>359</v>
      </c>
      <c r="B48" s="190" t="s">
        <v>78</v>
      </c>
      <c r="C48" s="124">
        <v>0</v>
      </c>
      <c r="D48" s="151"/>
      <c r="E48" s="151"/>
      <c r="F48" s="124">
        <v>0</v>
      </c>
      <c r="G48" s="124">
        <v>0</v>
      </c>
    </row>
    <row r="49" spans="1:7" ht="26.45" customHeight="1" thickBot="1">
      <c r="A49" s="190" t="s">
        <v>399</v>
      </c>
      <c r="B49" s="137"/>
      <c r="C49" s="151"/>
      <c r="D49" s="151"/>
      <c r="E49" s="151"/>
      <c r="F49" s="151"/>
      <c r="G49" s="151"/>
    </row>
    <row r="50" spans="1:7" ht="26.45" customHeight="1" thickBot="1">
      <c r="A50" s="190" t="s">
        <v>342</v>
      </c>
      <c r="B50" s="190" t="s">
        <v>80</v>
      </c>
      <c r="C50" s="124">
        <v>0</v>
      </c>
      <c r="D50" s="124">
        <v>0</v>
      </c>
      <c r="E50" s="124">
        <v>0</v>
      </c>
      <c r="F50" s="124">
        <v>0</v>
      </c>
      <c r="G50" s="151"/>
    </row>
    <row r="51" spans="1:7" ht="26.45" customHeight="1" thickBot="1">
      <c r="A51" s="185" t="s">
        <v>400</v>
      </c>
      <c r="B51" s="190" t="s">
        <v>82</v>
      </c>
      <c r="C51" s="124">
        <v>0</v>
      </c>
      <c r="D51" s="124">
        <v>0</v>
      </c>
      <c r="E51" s="124">
        <v>0</v>
      </c>
      <c r="F51" s="124">
        <v>0</v>
      </c>
      <c r="G51" s="124">
        <v>0</v>
      </c>
    </row>
    <row r="52" spans="1:7" ht="26.45" customHeight="1" thickBot="1">
      <c r="A52" s="185" t="s">
        <v>401</v>
      </c>
      <c r="B52" s="190" t="s">
        <v>179</v>
      </c>
      <c r="C52" s="124">
        <v>0</v>
      </c>
      <c r="D52" s="124">
        <v>0</v>
      </c>
      <c r="E52" s="124">
        <v>0</v>
      </c>
      <c r="F52" s="124">
        <v>0</v>
      </c>
      <c r="G52" s="151"/>
    </row>
    <row r="53" spans="1:7" ht="26.45" customHeight="1" thickBot="1">
      <c r="A53" s="185" t="s">
        <v>402</v>
      </c>
      <c r="B53" s="190" t="s">
        <v>181</v>
      </c>
      <c r="C53" s="124">
        <v>0</v>
      </c>
      <c r="D53" s="124">
        <v>0</v>
      </c>
      <c r="E53" s="124">
        <v>0</v>
      </c>
      <c r="F53" s="124">
        <v>0</v>
      </c>
      <c r="G53" s="151"/>
    </row>
    <row r="54" spans="1:7" ht="26.45" customHeight="1" thickBot="1">
      <c r="A54" s="190" t="s">
        <v>403</v>
      </c>
      <c r="B54" s="137"/>
      <c r="C54" s="151"/>
      <c r="D54" s="151"/>
      <c r="E54" s="151"/>
      <c r="F54" s="151"/>
      <c r="G54" s="151"/>
    </row>
    <row r="55" spans="1:7" ht="26.45" customHeight="1" thickBot="1">
      <c r="A55" s="185" t="s">
        <v>404</v>
      </c>
      <c r="B55" s="190" t="s">
        <v>405</v>
      </c>
      <c r="C55" s="124">
        <v>0</v>
      </c>
      <c r="D55" s="124">
        <v>0</v>
      </c>
      <c r="E55" s="124">
        <v>0</v>
      </c>
      <c r="F55" s="124">
        <v>0</v>
      </c>
      <c r="G55" s="124">
        <v>0</v>
      </c>
    </row>
    <row r="56" spans="1:7" ht="26.45" customHeight="1" thickBot="1">
      <c r="A56" s="185" t="s">
        <v>406</v>
      </c>
      <c r="B56" s="190" t="s">
        <v>407</v>
      </c>
      <c r="C56" s="124">
        <v>0</v>
      </c>
      <c r="D56" s="124">
        <v>0</v>
      </c>
      <c r="E56" s="124">
        <v>0</v>
      </c>
      <c r="F56" s="124">
        <v>0</v>
      </c>
      <c r="G56" s="124">
        <v>0</v>
      </c>
    </row>
    <row r="57" spans="1:7" ht="26.45" customHeight="1" thickBot="1">
      <c r="A57" s="137"/>
      <c r="B57" s="137"/>
      <c r="C57" s="151"/>
      <c r="D57" s="151"/>
      <c r="E57" s="151"/>
      <c r="F57" s="151"/>
      <c r="G57" s="151"/>
    </row>
    <row r="58" spans="1:7" ht="26.45" customHeight="1" thickBot="1">
      <c r="A58" s="185" t="s">
        <v>408</v>
      </c>
      <c r="B58" s="190" t="s">
        <v>89</v>
      </c>
      <c r="C58" s="124">
        <v>14842511.1902934</v>
      </c>
      <c r="D58" s="124">
        <v>14842511.1902934</v>
      </c>
      <c r="E58" s="124">
        <v>0</v>
      </c>
      <c r="F58" s="124">
        <v>0</v>
      </c>
      <c r="G58" s="124">
        <v>0</v>
      </c>
    </row>
    <row r="59" spans="1:7" ht="26.45" customHeight="1" thickBot="1">
      <c r="A59" s="185" t="s">
        <v>409</v>
      </c>
      <c r="B59" s="190" t="s">
        <v>91</v>
      </c>
      <c r="C59" s="124">
        <v>14842511.1902934</v>
      </c>
      <c r="D59" s="124">
        <v>14842511.1902934</v>
      </c>
      <c r="E59" s="124">
        <v>0</v>
      </c>
      <c r="F59" s="124">
        <v>0</v>
      </c>
      <c r="G59" s="151"/>
    </row>
    <row r="60" spans="1:7" ht="26.45" customHeight="1" thickBot="1">
      <c r="A60" s="185" t="s">
        <v>410</v>
      </c>
      <c r="B60" s="190" t="s">
        <v>97</v>
      </c>
      <c r="C60" s="124">
        <v>14842511.1902934</v>
      </c>
      <c r="D60" s="124">
        <v>14842511.1902934</v>
      </c>
      <c r="E60" s="124">
        <v>0</v>
      </c>
      <c r="F60" s="124">
        <v>0</v>
      </c>
      <c r="G60" s="124">
        <v>0</v>
      </c>
    </row>
    <row r="61" spans="1:7" ht="26.45" customHeight="1" thickBot="1">
      <c r="A61" s="185" t="s">
        <v>411</v>
      </c>
      <c r="B61" s="190" t="s">
        <v>98</v>
      </c>
      <c r="C61" s="124">
        <v>14842511.1902934</v>
      </c>
      <c r="D61" s="124">
        <v>14842511.1902934</v>
      </c>
      <c r="E61" s="124">
        <v>0</v>
      </c>
      <c r="F61" s="124">
        <v>0</v>
      </c>
      <c r="G61" s="151"/>
    </row>
    <row r="62" spans="1:7" ht="26.45" customHeight="1" thickBot="1">
      <c r="A62" s="190" t="s">
        <v>412</v>
      </c>
      <c r="B62" s="190" t="s">
        <v>104</v>
      </c>
      <c r="C62" s="124">
        <v>4117252.2919999999</v>
      </c>
      <c r="D62" s="151"/>
      <c r="E62" s="151"/>
      <c r="F62" s="151"/>
      <c r="G62" s="151"/>
    </row>
    <row r="63" spans="1:7" ht="26.45" customHeight="1" thickBot="1">
      <c r="A63" s="190" t="s">
        <v>413</v>
      </c>
      <c r="B63" s="190" t="s">
        <v>109</v>
      </c>
      <c r="C63" s="196">
        <v>3.6049554745850876</v>
      </c>
      <c r="D63" s="151"/>
      <c r="E63" s="151"/>
      <c r="F63" s="151"/>
      <c r="G63" s="151"/>
    </row>
    <row r="64" spans="1:7" ht="26.45" customHeight="1" thickBot="1">
      <c r="A64" s="190" t="s">
        <v>414</v>
      </c>
      <c r="B64" s="190" t="s">
        <v>110</v>
      </c>
      <c r="C64" s="124">
        <v>14842511.1902934</v>
      </c>
      <c r="D64" s="124">
        <v>14842511.1902934</v>
      </c>
      <c r="E64" s="124">
        <v>0</v>
      </c>
      <c r="F64" s="124">
        <v>0</v>
      </c>
      <c r="G64" s="124">
        <v>0</v>
      </c>
    </row>
    <row r="65" spans="1:7" ht="26.45" customHeight="1" thickBot="1">
      <c r="A65" s="190" t="s">
        <v>415</v>
      </c>
      <c r="B65" s="190" t="s">
        <v>112</v>
      </c>
      <c r="C65" s="124">
        <v>10028574.4671512</v>
      </c>
      <c r="D65" s="151"/>
      <c r="E65" s="151"/>
      <c r="F65" s="151"/>
      <c r="G65" s="151"/>
    </row>
    <row r="66" spans="1:7" ht="26.45" customHeight="1" thickBot="1">
      <c r="A66" s="190" t="s">
        <v>416</v>
      </c>
      <c r="B66" s="190" t="s">
        <v>114</v>
      </c>
      <c r="C66" s="196">
        <v>1.4800220349273314</v>
      </c>
      <c r="D66" s="151"/>
      <c r="E66" s="151"/>
      <c r="F66" s="151"/>
      <c r="G66" s="151"/>
    </row>
    <row r="67" spans="1:7" ht="26.45" customHeight="1" thickBot="1">
      <c r="A67" s="137"/>
      <c r="B67" s="137"/>
      <c r="C67" s="137"/>
      <c r="D67" s="137"/>
      <c r="E67" s="137"/>
      <c r="F67" s="137"/>
      <c r="G67" s="137"/>
    </row>
    <row r="68" spans="1:7" ht="26.45" customHeight="1" thickBot="1">
      <c r="A68" s="137"/>
      <c r="B68" s="137"/>
      <c r="C68" s="197" t="s">
        <v>165</v>
      </c>
      <c r="D68" s="137"/>
      <c r="E68" s="137"/>
      <c r="F68" s="137"/>
      <c r="G68" s="137"/>
    </row>
    <row r="69" spans="1:7" ht="26.45" customHeight="1" thickBot="1">
      <c r="A69" s="190" t="s">
        <v>342</v>
      </c>
      <c r="B69" s="137"/>
      <c r="C69" s="151"/>
      <c r="D69" s="151"/>
      <c r="E69" s="151"/>
      <c r="F69" s="151"/>
      <c r="G69" s="151"/>
    </row>
    <row r="70" spans="1:7" ht="26.45" customHeight="1" thickBot="1">
      <c r="A70" s="185" t="s">
        <v>149</v>
      </c>
      <c r="B70" s="190" t="s">
        <v>115</v>
      </c>
      <c r="C70" s="124">
        <v>17515594.348293401</v>
      </c>
      <c r="D70" s="151"/>
      <c r="E70" s="151"/>
      <c r="F70" s="151"/>
      <c r="G70" s="151"/>
    </row>
    <row r="71" spans="1:7" ht="26.45" customHeight="1" thickBot="1">
      <c r="A71" s="185" t="s">
        <v>369</v>
      </c>
      <c r="B71" s="190" t="s">
        <v>116</v>
      </c>
      <c r="C71" s="124">
        <v>733083.15800000005</v>
      </c>
      <c r="D71" s="151"/>
      <c r="E71" s="151"/>
      <c r="F71" s="151"/>
      <c r="G71" s="151"/>
    </row>
    <row r="72" spans="1:7" ht="26.45" customHeight="1" thickBot="1">
      <c r="A72" s="185" t="s">
        <v>370</v>
      </c>
      <c r="B72" s="190" t="s">
        <v>117</v>
      </c>
      <c r="C72" s="124">
        <v>1940000</v>
      </c>
      <c r="D72" s="151"/>
      <c r="E72" s="151"/>
      <c r="F72" s="151"/>
      <c r="G72" s="151"/>
    </row>
    <row r="73" spans="1:7" ht="26.45" customHeight="1" thickBot="1">
      <c r="A73" s="185" t="s">
        <v>371</v>
      </c>
      <c r="B73" s="190" t="s">
        <v>372</v>
      </c>
      <c r="C73" s="124">
        <v>7695108</v>
      </c>
      <c r="D73" s="151"/>
      <c r="E73" s="151"/>
      <c r="F73" s="151"/>
      <c r="G73" s="151"/>
    </row>
    <row r="74" spans="1:7" ht="26.45" customHeight="1" thickBot="1">
      <c r="A74" s="185" t="s">
        <v>373</v>
      </c>
      <c r="B74" s="190" t="s">
        <v>119</v>
      </c>
      <c r="C74" s="124">
        <v>0</v>
      </c>
      <c r="D74" s="151"/>
      <c r="E74" s="151"/>
      <c r="F74" s="151"/>
      <c r="G74" s="151"/>
    </row>
    <row r="75" spans="1:7" ht="26.45" customHeight="1" thickBot="1">
      <c r="A75" s="185" t="s">
        <v>417</v>
      </c>
      <c r="B75" s="190" t="s">
        <v>121</v>
      </c>
      <c r="C75" s="124">
        <v>0</v>
      </c>
      <c r="D75" s="151"/>
      <c r="E75" s="151"/>
      <c r="F75" s="151"/>
      <c r="G75" s="151"/>
    </row>
    <row r="76" spans="1:7" ht="26.45" customHeight="1" thickBot="1">
      <c r="A76" s="190" t="s">
        <v>418</v>
      </c>
      <c r="B76" s="190" t="s">
        <v>123</v>
      </c>
      <c r="C76" s="124">
        <v>7147403.1902933996</v>
      </c>
      <c r="D76" s="151"/>
      <c r="E76" s="151"/>
      <c r="F76" s="151"/>
      <c r="G76" s="151"/>
    </row>
    <row r="77" spans="1:7" ht="26.45" customHeight="1" thickBot="1">
      <c r="A77" s="190" t="s">
        <v>374</v>
      </c>
      <c r="B77" s="137"/>
      <c r="C77" s="151"/>
      <c r="D77" s="151"/>
      <c r="E77" s="151"/>
      <c r="F77" s="151"/>
      <c r="G77" s="151"/>
    </row>
    <row r="78" spans="1:7" ht="26.45" customHeight="1" thickBot="1">
      <c r="A78" s="185" t="s">
        <v>375</v>
      </c>
      <c r="B78" s="190" t="s">
        <v>125</v>
      </c>
      <c r="C78" s="124">
        <v>167703.95300000001</v>
      </c>
      <c r="D78" s="124">
        <v>0</v>
      </c>
      <c r="E78" s="151"/>
      <c r="F78" s="151"/>
      <c r="G78" s="151"/>
    </row>
    <row r="79" spans="1:7" ht="26.45" customHeight="1" thickBot="1">
      <c r="A79" s="185" t="s">
        <v>376</v>
      </c>
      <c r="B79" s="190" t="s">
        <v>127</v>
      </c>
      <c r="C79" s="124">
        <v>351836.74399999995</v>
      </c>
      <c r="D79" s="124">
        <v>0</v>
      </c>
      <c r="E79" s="151"/>
      <c r="F79" s="151"/>
      <c r="G79" s="151"/>
    </row>
    <row r="80" spans="1:7" ht="26.45" customHeight="1" thickBot="1">
      <c r="A80" s="190" t="s">
        <v>377</v>
      </c>
      <c r="B80" s="190" t="s">
        <v>128</v>
      </c>
      <c r="C80" s="124">
        <v>519540.69699999993</v>
      </c>
      <c r="D80" s="124">
        <v>0</v>
      </c>
      <c r="E80" s="151"/>
      <c r="F80" s="151"/>
      <c r="G80" s="151"/>
    </row>
    <row r="81" spans="1:7">
      <c r="A81" s="107"/>
      <c r="B81" s="107"/>
      <c r="C81" s="107"/>
      <c r="D81" s="107"/>
      <c r="E81" s="107"/>
      <c r="F81" s="107"/>
      <c r="G81" s="107"/>
    </row>
    <row r="83" spans="1:7">
      <c r="A83" s="134" t="s">
        <v>622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8"/>
  <sheetViews>
    <sheetView workbookViewId="0">
      <selection activeCell="E8" sqref="E8"/>
    </sheetView>
  </sheetViews>
  <sheetFormatPr defaultRowHeight="15"/>
  <cols>
    <col min="1" max="1" width="88.7109375" customWidth="1"/>
    <col min="3" max="3" width="13.28515625" bestFit="1" customWidth="1"/>
  </cols>
  <sheetData>
    <row r="1" spans="1:5" ht="18.600000000000001" customHeight="1">
      <c r="A1" s="2" t="s">
        <v>419</v>
      </c>
    </row>
    <row r="2" spans="1:5" ht="18.600000000000001" customHeight="1" thickBot="1">
      <c r="A2" s="2" t="s">
        <v>420</v>
      </c>
    </row>
    <row r="3" spans="1:5" ht="69" customHeight="1" thickBot="1">
      <c r="A3" s="60"/>
      <c r="B3" s="60"/>
      <c r="C3" s="61" t="s">
        <v>421</v>
      </c>
      <c r="D3" s="62" t="s">
        <v>422</v>
      </c>
      <c r="E3" s="70" t="s">
        <v>423</v>
      </c>
    </row>
    <row r="4" spans="1:5" ht="18.600000000000001" customHeight="1" thickBot="1">
      <c r="A4" s="60"/>
      <c r="B4" s="60"/>
      <c r="C4" s="64" t="s">
        <v>197</v>
      </c>
      <c r="D4" s="4" t="s">
        <v>168</v>
      </c>
      <c r="E4" s="26" t="s">
        <v>196</v>
      </c>
    </row>
    <row r="5" spans="1:5" ht="18.600000000000001" customHeight="1" thickBot="1">
      <c r="A5" s="93" t="s">
        <v>424</v>
      </c>
      <c r="B5" s="82" t="s">
        <v>242</v>
      </c>
      <c r="C5" s="103">
        <v>5863476.1333909305</v>
      </c>
      <c r="D5" s="63"/>
      <c r="E5" s="103"/>
    </row>
    <row r="6" spans="1:5" ht="18.600000000000001" customHeight="1" thickBot="1">
      <c r="A6" s="93" t="s">
        <v>425</v>
      </c>
      <c r="B6" s="82" t="s">
        <v>256</v>
      </c>
      <c r="C6" s="103">
        <v>901777.15754321299</v>
      </c>
      <c r="D6" s="58"/>
      <c r="E6" s="65"/>
    </row>
    <row r="7" spans="1:5" ht="18.600000000000001" customHeight="1" thickBot="1">
      <c r="A7" s="93" t="s">
        <v>426</v>
      </c>
      <c r="B7" s="82" t="s">
        <v>4</v>
      </c>
      <c r="C7" s="103">
        <v>0</v>
      </c>
      <c r="D7" s="103"/>
      <c r="E7" s="103"/>
    </row>
    <row r="8" spans="1:5" ht="18.600000000000001" customHeight="1" thickBot="1">
      <c r="A8" s="93" t="s">
        <v>427</v>
      </c>
      <c r="B8" s="82" t="s">
        <v>6</v>
      </c>
      <c r="C8" s="103">
        <v>1856330.1927727298</v>
      </c>
      <c r="D8" s="103"/>
      <c r="E8" s="103"/>
    </row>
    <row r="9" spans="1:5" ht="18.600000000000001" customHeight="1" thickBot="1">
      <c r="A9" s="93" t="s">
        <v>428</v>
      </c>
      <c r="B9" s="82" t="s">
        <v>8</v>
      </c>
      <c r="C9" s="103">
        <v>5386827.5505063701</v>
      </c>
      <c r="D9" s="103"/>
      <c r="E9" s="103"/>
    </row>
    <row r="10" spans="1:5" ht="18.600000000000001" customHeight="1" thickBot="1">
      <c r="A10" s="93" t="s">
        <v>429</v>
      </c>
      <c r="B10" s="82" t="s">
        <v>10</v>
      </c>
      <c r="C10" s="103">
        <v>-4147835.0332524301</v>
      </c>
      <c r="D10" s="58"/>
      <c r="E10" s="65"/>
    </row>
    <row r="11" spans="1:5" ht="18.600000000000001" customHeight="1" thickBot="1">
      <c r="A11" s="93" t="s">
        <v>430</v>
      </c>
      <c r="B11" s="82" t="s">
        <v>12</v>
      </c>
      <c r="C11" s="103">
        <v>0</v>
      </c>
      <c r="D11" s="58"/>
      <c r="E11" s="65"/>
    </row>
    <row r="12" spans="1:5" ht="18.600000000000001" customHeight="1" thickBot="1">
      <c r="A12" s="92" t="s">
        <v>431</v>
      </c>
      <c r="B12" s="82" t="s">
        <v>18</v>
      </c>
      <c r="C12" s="103">
        <v>9860576.0009608101</v>
      </c>
      <c r="D12" s="68"/>
      <c r="E12" s="69"/>
    </row>
    <row r="13" spans="1:5" s="24" customFormat="1" ht="18.600000000000001" customHeight="1" thickBot="1">
      <c r="A13" s="104"/>
      <c r="B13" s="60"/>
      <c r="C13" s="91"/>
      <c r="D13" s="60"/>
      <c r="E13" s="60"/>
    </row>
    <row r="14" spans="1:5" ht="18.600000000000001" customHeight="1" thickBot="1">
      <c r="A14" s="92" t="s">
        <v>432</v>
      </c>
      <c r="B14" s="60"/>
      <c r="C14" s="85" t="s">
        <v>196</v>
      </c>
    </row>
    <row r="15" spans="1:5" ht="18.600000000000001" customHeight="1" thickBot="1">
      <c r="A15" s="93" t="s">
        <v>433</v>
      </c>
      <c r="B15" s="82" t="s">
        <v>24</v>
      </c>
      <c r="C15" s="103">
        <v>551183.64048000006</v>
      </c>
    </row>
    <row r="16" spans="1:5" ht="18.600000000000001" customHeight="1" thickBot="1">
      <c r="A16" s="93" t="s">
        <v>434</v>
      </c>
      <c r="B16" s="82" t="s">
        <v>26</v>
      </c>
      <c r="C16" s="103">
        <v>0</v>
      </c>
    </row>
    <row r="17" spans="1:3" ht="18.600000000000001" customHeight="1" thickBot="1">
      <c r="A17" s="93" t="s">
        <v>435</v>
      </c>
      <c r="B17" s="82" t="s">
        <v>28</v>
      </c>
      <c r="C17" s="103">
        <v>-1457646.3498017099</v>
      </c>
    </row>
    <row r="18" spans="1:3" ht="18.600000000000001" customHeight="1" thickBot="1">
      <c r="A18" s="93" t="s">
        <v>436</v>
      </c>
      <c r="B18" s="82" t="s">
        <v>30</v>
      </c>
      <c r="C18" s="103">
        <v>0</v>
      </c>
    </row>
    <row r="19" spans="1:3" ht="18.600000000000001" customHeight="1" thickBot="1">
      <c r="A19" s="92" t="s">
        <v>437</v>
      </c>
      <c r="B19" s="82" t="s">
        <v>38</v>
      </c>
      <c r="C19" s="103">
        <v>8954113.2916391008</v>
      </c>
    </row>
    <row r="20" spans="1:3" ht="18.600000000000001" customHeight="1" thickBot="1">
      <c r="A20" s="92" t="s">
        <v>438</v>
      </c>
      <c r="B20" s="82" t="s">
        <v>40</v>
      </c>
      <c r="C20" s="103">
        <v>0</v>
      </c>
    </row>
    <row r="21" spans="1:3" ht="18.600000000000001" customHeight="1" thickBot="1">
      <c r="A21" s="92" t="s">
        <v>439</v>
      </c>
      <c r="B21" s="82" t="s">
        <v>42</v>
      </c>
      <c r="C21" s="103">
        <v>8954113.2916391008</v>
      </c>
    </row>
    <row r="22" spans="1:3" ht="18.600000000000001" customHeight="1" thickBot="1">
      <c r="A22" s="92" t="s">
        <v>440</v>
      </c>
      <c r="B22" s="60"/>
      <c r="C22" s="69"/>
    </row>
    <row r="23" spans="1:3" ht="18.600000000000001" customHeight="1" thickBot="1">
      <c r="A23" s="93" t="s">
        <v>441</v>
      </c>
      <c r="B23" s="82" t="s">
        <v>78</v>
      </c>
      <c r="C23" s="103">
        <v>0</v>
      </c>
    </row>
    <row r="24" spans="1:3" ht="18.600000000000001" customHeight="1" thickBot="1">
      <c r="A24" s="93" t="s">
        <v>442</v>
      </c>
      <c r="B24" s="82" t="s">
        <v>80</v>
      </c>
      <c r="C24" s="103">
        <v>0</v>
      </c>
    </row>
    <row r="25" spans="1:3" ht="18.600000000000001" customHeight="1" thickBot="1">
      <c r="A25" s="93" t="s">
        <v>443</v>
      </c>
      <c r="B25" s="82" t="s">
        <v>82</v>
      </c>
      <c r="C25" s="103">
        <v>0</v>
      </c>
    </row>
    <row r="26" spans="1:3" ht="18.600000000000001" customHeight="1" thickBot="1">
      <c r="A26" s="93" t="s">
        <v>444</v>
      </c>
      <c r="B26" s="82" t="s">
        <v>179</v>
      </c>
      <c r="C26" s="103">
        <v>0</v>
      </c>
    </row>
    <row r="27" spans="1:3" ht="18.600000000000001" customHeight="1" thickBot="1">
      <c r="A27" s="93" t="s">
        <v>445</v>
      </c>
      <c r="B27" s="82" t="s">
        <v>181</v>
      </c>
      <c r="C27" s="103">
        <v>0</v>
      </c>
    </row>
    <row r="28" spans="1:3" ht="18.600000000000001" customHeight="1">
      <c r="A28" s="93"/>
      <c r="B28" s="82"/>
    </row>
    <row r="29" spans="1:3" ht="18.600000000000001" customHeight="1">
      <c r="A29" s="92"/>
      <c r="B29" s="60"/>
    </row>
    <row r="30" spans="1:3">
      <c r="A30" s="93"/>
      <c r="B30" s="82"/>
    </row>
    <row r="31" spans="1:3">
      <c r="A31" s="93"/>
      <c r="B31" s="82"/>
    </row>
    <row r="32" spans="1:3">
      <c r="A32" s="93"/>
      <c r="B32" s="82"/>
    </row>
    <row r="33" spans="1:2">
      <c r="A33" s="93"/>
      <c r="B33" s="82"/>
    </row>
    <row r="34" spans="1:2">
      <c r="A34" s="93"/>
      <c r="B34" s="82"/>
    </row>
    <row r="35" spans="1:2">
      <c r="A35" s="93"/>
      <c r="B35" s="82"/>
    </row>
    <row r="36" spans="1:2">
      <c r="A36" s="92"/>
      <c r="B36" s="60"/>
    </row>
    <row r="37" spans="1:2">
      <c r="A37" s="93"/>
      <c r="B37" s="82"/>
    </row>
    <row r="38" spans="1:2">
      <c r="A38" s="92"/>
      <c r="B38" s="8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2"/>
  <sheetViews>
    <sheetView zoomScale="80" zoomScaleNormal="80" workbookViewId="0">
      <selection activeCell="F14" sqref="F14"/>
    </sheetView>
  </sheetViews>
  <sheetFormatPr defaultRowHeight="15"/>
  <cols>
    <col min="1" max="1" width="76.7109375" customWidth="1"/>
    <col min="2" max="2" width="18.28515625" customWidth="1"/>
    <col min="3" max="3" width="22.7109375" customWidth="1"/>
    <col min="4" max="4" width="14.42578125" customWidth="1"/>
  </cols>
  <sheetData>
    <row r="1" spans="1:6" ht="31.15" customHeight="1">
      <c r="A1" s="2" t="s">
        <v>460</v>
      </c>
      <c r="B1" t="s">
        <v>598</v>
      </c>
    </row>
    <row r="2" spans="1:6" ht="31.15" customHeight="1" thickBot="1">
      <c r="A2" s="71" t="s">
        <v>461</v>
      </c>
    </row>
    <row r="3" spans="1:6" ht="42.6" customHeight="1" thickBot="1">
      <c r="A3" s="4" t="s">
        <v>462</v>
      </c>
      <c r="B3" s="4" t="s">
        <v>463</v>
      </c>
      <c r="C3" s="4" t="s">
        <v>464</v>
      </c>
      <c r="D3" s="4" t="s">
        <v>465</v>
      </c>
      <c r="E3" s="4" t="s">
        <v>422</v>
      </c>
      <c r="F3" s="4" t="s">
        <v>423</v>
      </c>
    </row>
    <row r="4" spans="1:6" ht="31.15" customHeight="1" thickBot="1">
      <c r="A4" s="4" t="s">
        <v>2</v>
      </c>
      <c r="B4" s="4" t="s">
        <v>161</v>
      </c>
      <c r="C4" s="4" t="s">
        <v>162</v>
      </c>
      <c r="D4" s="4" t="s">
        <v>166</v>
      </c>
      <c r="E4" s="4" t="s">
        <v>167</v>
      </c>
      <c r="F4" s="4" t="s">
        <v>168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432</v>
      </c>
      <c r="B8" s="3"/>
      <c r="C8" s="5" t="s">
        <v>196</v>
      </c>
      <c r="D8" s="3"/>
      <c r="E8" s="3"/>
      <c r="F8" s="3"/>
    </row>
    <row r="9" spans="1:6" ht="31.15" customHeight="1" thickBot="1">
      <c r="A9" s="6" t="s">
        <v>466</v>
      </c>
      <c r="B9" s="5" t="s">
        <v>20</v>
      </c>
      <c r="C9" s="3"/>
      <c r="D9" s="3"/>
      <c r="E9" s="3"/>
      <c r="F9" s="3"/>
    </row>
    <row r="10" spans="1:6" ht="31.15" customHeight="1" thickBot="1">
      <c r="A10" s="6" t="s">
        <v>429</v>
      </c>
      <c r="B10" s="5" t="s">
        <v>10</v>
      </c>
      <c r="C10" s="3"/>
      <c r="D10" s="3"/>
      <c r="E10" s="3"/>
      <c r="F10" s="3"/>
    </row>
    <row r="11" spans="1:6" ht="31.15" customHeight="1" thickBot="1">
      <c r="A11" s="6" t="s">
        <v>436</v>
      </c>
      <c r="B11" s="5" t="s">
        <v>30</v>
      </c>
      <c r="C11" s="3"/>
      <c r="D11" s="3"/>
      <c r="E11" s="3"/>
      <c r="F11" s="3"/>
    </row>
    <row r="12" spans="1:6" ht="31.15" customHeight="1" thickBot="1">
      <c r="A12" s="5" t="s">
        <v>437</v>
      </c>
      <c r="B12" s="5" t="s">
        <v>38</v>
      </c>
      <c r="C12" s="3"/>
      <c r="D12" s="3"/>
      <c r="E12" s="3"/>
      <c r="F12" s="3"/>
    </row>
    <row r="13" spans="1:6" ht="31.15" customHeight="1" thickBot="1">
      <c r="A13" s="6" t="s">
        <v>467</v>
      </c>
      <c r="B13" s="5" t="s">
        <v>40</v>
      </c>
      <c r="C13" s="3"/>
      <c r="D13" s="3"/>
      <c r="E13" s="3"/>
      <c r="F13" s="3"/>
    </row>
    <row r="14" spans="1:6" ht="31.15" customHeight="1" thickBot="1">
      <c r="A14" s="5" t="s">
        <v>439</v>
      </c>
      <c r="B14" s="5" t="s">
        <v>42</v>
      </c>
      <c r="C14" s="3"/>
      <c r="D14" s="3"/>
      <c r="E14" s="3"/>
      <c r="F14" s="3"/>
    </row>
    <row r="15" spans="1:6" ht="31.15" customHeight="1" thickBot="1">
      <c r="A15" s="5" t="s">
        <v>440</v>
      </c>
      <c r="B15" s="3"/>
      <c r="C15" s="3"/>
      <c r="D15" s="3"/>
      <c r="E15" s="3"/>
      <c r="F15" s="3"/>
    </row>
    <row r="16" spans="1:6" ht="31.15" customHeight="1" thickBot="1">
      <c r="A16" s="6" t="s">
        <v>468</v>
      </c>
      <c r="B16" s="5" t="s">
        <v>58</v>
      </c>
      <c r="C16" s="3"/>
      <c r="D16" s="3"/>
      <c r="E16" s="3"/>
      <c r="F16" s="3"/>
    </row>
    <row r="17" spans="1:6" ht="31.15" customHeight="1" thickBot="1">
      <c r="A17" s="6" t="s">
        <v>469</v>
      </c>
      <c r="B17" s="5" t="s">
        <v>60</v>
      </c>
      <c r="C17" s="3"/>
      <c r="D17" s="3"/>
      <c r="E17" s="3"/>
      <c r="F17" s="3"/>
    </row>
    <row r="18" spans="1:6" ht="31.15" customHeight="1" thickBot="1">
      <c r="A18" s="6" t="s">
        <v>441</v>
      </c>
      <c r="B18" s="5" t="s">
        <v>78</v>
      </c>
      <c r="C18" s="3"/>
      <c r="D18" s="3"/>
      <c r="E18" s="3"/>
      <c r="F18" s="3"/>
    </row>
    <row r="19" spans="1:6" ht="31.15" customHeight="1" thickBot="1">
      <c r="A19" s="6" t="s">
        <v>448</v>
      </c>
      <c r="B19" s="5" t="s">
        <v>80</v>
      </c>
      <c r="C19" s="3"/>
      <c r="D19" s="3"/>
      <c r="E19" s="3"/>
      <c r="F19" s="3"/>
    </row>
    <row r="20" spans="1:6" ht="31.15" customHeight="1" thickBot="1">
      <c r="A20" s="6" t="s">
        <v>470</v>
      </c>
      <c r="B20" s="5" t="s">
        <v>82</v>
      </c>
      <c r="C20" s="3"/>
      <c r="D20" s="3"/>
      <c r="E20" s="3"/>
      <c r="F20" s="3"/>
    </row>
    <row r="21" spans="1:6" ht="31.15" customHeight="1" thickBot="1">
      <c r="A21" s="6" t="s">
        <v>471</v>
      </c>
      <c r="B21" s="5" t="s">
        <v>179</v>
      </c>
      <c r="C21" s="3"/>
      <c r="D21" s="3"/>
      <c r="E21" s="3"/>
      <c r="F21" s="3"/>
    </row>
    <row r="22" spans="1:6" ht="31.15" customHeight="1" thickBot="1">
      <c r="A22" s="6" t="s">
        <v>445</v>
      </c>
      <c r="B22" s="5" t="s">
        <v>181</v>
      </c>
      <c r="C22" s="3"/>
      <c r="D22" s="3"/>
      <c r="E22" s="3"/>
      <c r="F22"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0"/>
  <sheetViews>
    <sheetView showGridLines="0" zoomScale="85" zoomScaleNormal="85" workbookViewId="0">
      <selection activeCell="B1" sqref="B1"/>
    </sheetView>
  </sheetViews>
  <sheetFormatPr defaultRowHeight="14.25"/>
  <cols>
    <col min="1" max="1" width="2.5703125" style="106" customWidth="1"/>
    <col min="2" max="2" width="107.42578125" style="134" customWidth="1"/>
    <col min="3" max="3" width="8.85546875" style="134"/>
    <col min="4" max="4" width="22.28515625" style="106" customWidth="1"/>
    <col min="5" max="5" width="17.5703125" style="106" customWidth="1"/>
    <col min="6" max="6" width="19.85546875" style="106" customWidth="1"/>
    <col min="7" max="16384" width="9.140625" style="106"/>
  </cols>
  <sheetData>
    <row r="1" spans="1:7" ht="18.75" customHeight="1">
      <c r="A1" s="105"/>
      <c r="B1" s="202" t="s">
        <v>446</v>
      </c>
      <c r="C1" s="178"/>
      <c r="D1" s="105"/>
      <c r="E1" s="105"/>
      <c r="F1" s="179"/>
    </row>
    <row r="2" spans="1:7" ht="18.75" customHeight="1" thickBot="1">
      <c r="A2" s="105"/>
      <c r="B2" s="202" t="s">
        <v>447</v>
      </c>
      <c r="C2" s="180"/>
      <c r="D2" s="181">
        <v>3</v>
      </c>
      <c r="E2" s="181">
        <v>3</v>
      </c>
      <c r="F2" s="181">
        <v>4</v>
      </c>
    </row>
    <row r="3" spans="1:7" ht="62.45" customHeight="1" thickBot="1">
      <c r="B3" s="137"/>
      <c r="C3" s="137"/>
      <c r="D3" s="182" t="s">
        <v>421</v>
      </c>
      <c r="E3" s="183" t="s">
        <v>422</v>
      </c>
      <c r="F3" s="184" t="s">
        <v>423</v>
      </c>
    </row>
    <row r="4" spans="1:7" ht="22.15" customHeight="1" thickBot="1">
      <c r="B4" s="137"/>
      <c r="C4" s="137"/>
      <c r="D4" s="138" t="s">
        <v>163</v>
      </c>
      <c r="E4" s="108" t="s">
        <v>168</v>
      </c>
      <c r="F4" s="139" t="s">
        <v>198</v>
      </c>
    </row>
    <row r="5" spans="1:7" ht="22.15" customHeight="1" thickBot="1">
      <c r="B5" s="185" t="s">
        <v>424</v>
      </c>
      <c r="C5" s="186" t="s">
        <v>242</v>
      </c>
      <c r="D5" s="187">
        <v>6310225.5859476496</v>
      </c>
      <c r="E5" s="188"/>
      <c r="F5" s="187">
        <v>0</v>
      </c>
    </row>
    <row r="6" spans="1:7" ht="22.15" customHeight="1" thickBot="1">
      <c r="B6" s="185" t="s">
        <v>425</v>
      </c>
      <c r="C6" s="186" t="s">
        <v>256</v>
      </c>
      <c r="D6" s="187">
        <v>996153.78860542795</v>
      </c>
      <c r="E6" s="151"/>
      <c r="F6" s="189"/>
    </row>
    <row r="7" spans="1:7" ht="22.15" customHeight="1" thickBot="1">
      <c r="B7" s="185" t="s">
        <v>426</v>
      </c>
      <c r="C7" s="186" t="s">
        <v>4</v>
      </c>
      <c r="D7" s="187">
        <v>496239.09122415498</v>
      </c>
      <c r="E7" s="187">
        <v>0</v>
      </c>
      <c r="F7" s="187">
        <v>0</v>
      </c>
    </row>
    <row r="8" spans="1:7" ht="22.15" customHeight="1" thickBot="1">
      <c r="B8" s="185" t="s">
        <v>427</v>
      </c>
      <c r="C8" s="186" t="s">
        <v>6</v>
      </c>
      <c r="D8" s="187">
        <v>1373898.09708761</v>
      </c>
      <c r="E8" s="187">
        <v>0</v>
      </c>
      <c r="F8" s="187">
        <v>0</v>
      </c>
    </row>
    <row r="9" spans="1:7" ht="22.15" customHeight="1" thickBot="1">
      <c r="B9" s="185" t="s">
        <v>428</v>
      </c>
      <c r="C9" s="186" t="s">
        <v>8</v>
      </c>
      <c r="D9" s="187">
        <v>5804870.4742989801</v>
      </c>
      <c r="E9" s="187">
        <v>0</v>
      </c>
      <c r="F9" s="187">
        <v>0</v>
      </c>
    </row>
    <row r="10" spans="1:7" ht="22.15" customHeight="1" thickBot="1">
      <c r="B10" s="185" t="s">
        <v>429</v>
      </c>
      <c r="C10" s="186" t="s">
        <v>10</v>
      </c>
      <c r="D10" s="187">
        <v>-4443121.5731237205</v>
      </c>
      <c r="E10" s="151"/>
      <c r="F10" s="189"/>
    </row>
    <row r="11" spans="1:7" ht="22.15" customHeight="1" thickBot="1">
      <c r="B11" s="185" t="s">
        <v>430</v>
      </c>
      <c r="C11" s="186" t="s">
        <v>12</v>
      </c>
      <c r="D11" s="187">
        <v>0</v>
      </c>
      <c r="E11" s="151"/>
      <c r="F11" s="189"/>
    </row>
    <row r="12" spans="1:7" ht="22.15" customHeight="1" thickBot="1">
      <c r="B12" s="190" t="s">
        <v>431</v>
      </c>
      <c r="C12" s="186" t="s">
        <v>18</v>
      </c>
      <c r="D12" s="187">
        <v>10538265.464040101</v>
      </c>
      <c r="E12" s="191"/>
      <c r="F12" s="192"/>
    </row>
    <row r="13" spans="1:7" ht="22.15" customHeight="1" thickBot="1">
      <c r="B13" s="185"/>
      <c r="C13" s="137"/>
      <c r="D13" s="193">
        <v>2</v>
      </c>
      <c r="E13" s="137"/>
      <c r="F13" s="137"/>
      <c r="G13" s="134"/>
    </row>
    <row r="14" spans="1:7" ht="22.15" customHeight="1" thickBot="1">
      <c r="B14" s="190" t="s">
        <v>432</v>
      </c>
      <c r="C14" s="137"/>
      <c r="D14" s="194" t="s">
        <v>196</v>
      </c>
      <c r="E14" s="107"/>
      <c r="F14" s="107"/>
    </row>
    <row r="15" spans="1:7" ht="22.15" customHeight="1" thickBot="1">
      <c r="B15" s="185" t="s">
        <v>433</v>
      </c>
      <c r="C15" s="186" t="s">
        <v>24</v>
      </c>
      <c r="D15" s="187">
        <v>729797.61407210992</v>
      </c>
      <c r="E15" s="107"/>
      <c r="F15" s="107"/>
    </row>
    <row r="16" spans="1:7" ht="22.15" customHeight="1" thickBot="1">
      <c r="B16" s="185" t="s">
        <v>434</v>
      </c>
      <c r="C16" s="186" t="s">
        <v>26</v>
      </c>
      <c r="D16" s="187">
        <v>0</v>
      </c>
      <c r="E16" s="107"/>
      <c r="F16" s="107"/>
    </row>
    <row r="17" spans="2:6" ht="22.15" customHeight="1" thickBot="1">
      <c r="B17" s="185" t="s">
        <v>435</v>
      </c>
      <c r="C17" s="186" t="s">
        <v>28</v>
      </c>
      <c r="D17" s="187">
        <v>-1239488.6109609702</v>
      </c>
      <c r="E17" s="107"/>
      <c r="F17" s="107"/>
    </row>
    <row r="18" spans="2:6" ht="22.15" customHeight="1" thickBot="1">
      <c r="B18" s="185" t="s">
        <v>436</v>
      </c>
      <c r="C18" s="186" t="s">
        <v>30</v>
      </c>
      <c r="D18" s="187">
        <v>0</v>
      </c>
      <c r="E18" s="107"/>
      <c r="F18" s="107"/>
    </row>
    <row r="19" spans="2:6" ht="22.15" customHeight="1" thickBot="1">
      <c r="B19" s="190" t="s">
        <v>437</v>
      </c>
      <c r="C19" s="186" t="s">
        <v>38</v>
      </c>
      <c r="D19" s="187">
        <v>10028574.4671512</v>
      </c>
      <c r="E19" s="107"/>
      <c r="F19" s="107"/>
    </row>
    <row r="20" spans="2:6" ht="22.15" customHeight="1" thickBot="1">
      <c r="B20" s="190" t="s">
        <v>438</v>
      </c>
      <c r="C20" s="186" t="s">
        <v>40</v>
      </c>
      <c r="D20" s="187">
        <v>0</v>
      </c>
      <c r="E20" s="107"/>
      <c r="F20" s="107"/>
    </row>
    <row r="21" spans="2:6" ht="22.15" customHeight="1" thickBot="1">
      <c r="B21" s="190" t="s">
        <v>439</v>
      </c>
      <c r="C21" s="186" t="s">
        <v>42</v>
      </c>
      <c r="D21" s="187">
        <v>10028574.4671512</v>
      </c>
      <c r="E21" s="107"/>
      <c r="F21" s="107"/>
    </row>
    <row r="22" spans="2:6" ht="22.15" customHeight="1" thickBot="1">
      <c r="B22" s="190" t="s">
        <v>440</v>
      </c>
      <c r="C22" s="137"/>
      <c r="D22" s="192"/>
      <c r="E22" s="107"/>
      <c r="F22" s="107"/>
    </row>
    <row r="23" spans="2:6" ht="22.15" customHeight="1" thickBot="1">
      <c r="B23" s="185" t="s">
        <v>441</v>
      </c>
      <c r="C23" s="186" t="s">
        <v>78</v>
      </c>
      <c r="D23" s="187">
        <v>0</v>
      </c>
      <c r="E23" s="107"/>
      <c r="F23" s="107"/>
    </row>
    <row r="24" spans="2:6" ht="22.15" customHeight="1" thickBot="1">
      <c r="B24" s="185" t="s">
        <v>448</v>
      </c>
      <c r="C24" s="186" t="s">
        <v>80</v>
      </c>
      <c r="D24" s="187">
        <v>0</v>
      </c>
      <c r="E24" s="107"/>
      <c r="F24" s="107"/>
    </row>
    <row r="25" spans="2:6" ht="22.15" customHeight="1" thickBot="1">
      <c r="B25" s="185" t="s">
        <v>443</v>
      </c>
      <c r="C25" s="186" t="s">
        <v>82</v>
      </c>
      <c r="D25" s="187">
        <v>0</v>
      </c>
      <c r="E25" s="107"/>
      <c r="F25" s="107"/>
    </row>
    <row r="26" spans="2:6" ht="22.15" customHeight="1" thickBot="1">
      <c r="B26" s="185" t="s">
        <v>444</v>
      </c>
      <c r="C26" s="186" t="s">
        <v>179</v>
      </c>
      <c r="D26" s="187">
        <v>0</v>
      </c>
      <c r="E26" s="107"/>
      <c r="F26" s="107"/>
    </row>
    <row r="27" spans="2:6" ht="22.15" customHeight="1" thickBot="1">
      <c r="B27" s="185" t="s">
        <v>445</v>
      </c>
      <c r="C27" s="186" t="s">
        <v>181</v>
      </c>
      <c r="D27" s="187">
        <v>0</v>
      </c>
      <c r="E27" s="107"/>
      <c r="F27" s="107"/>
    </row>
    <row r="28" spans="2:6" ht="22.15" customHeight="1" thickBot="1">
      <c r="B28" s="185" t="s">
        <v>449</v>
      </c>
      <c r="C28" s="186" t="s">
        <v>450</v>
      </c>
      <c r="D28" s="187">
        <v>4117252.2919999999</v>
      </c>
      <c r="E28" s="107"/>
      <c r="F28" s="107"/>
    </row>
    <row r="29" spans="2:6" ht="22.15" customHeight="1" thickBot="1">
      <c r="B29" s="190" t="s">
        <v>451</v>
      </c>
      <c r="C29" s="137"/>
      <c r="D29" s="192"/>
      <c r="E29" s="107"/>
      <c r="F29" s="107"/>
    </row>
    <row r="30" spans="2:6" ht="22.15" customHeight="1" thickBot="1">
      <c r="B30" s="185" t="s">
        <v>452</v>
      </c>
      <c r="C30" s="186" t="s">
        <v>84</v>
      </c>
      <c r="D30" s="187">
        <v>0</v>
      </c>
      <c r="E30" s="107"/>
      <c r="F30" s="107"/>
    </row>
    <row r="31" spans="2:6" ht="22.15" customHeight="1" thickBot="1">
      <c r="B31" s="185" t="s">
        <v>453</v>
      </c>
      <c r="C31" s="186" t="s">
        <v>87</v>
      </c>
      <c r="D31" s="187">
        <v>0</v>
      </c>
      <c r="E31" s="107"/>
      <c r="F31" s="107"/>
    </row>
    <row r="32" spans="2:6" ht="22.15" customHeight="1" thickBot="1">
      <c r="B32" s="185" t="s">
        <v>454</v>
      </c>
      <c r="C32" s="186" t="s">
        <v>89</v>
      </c>
      <c r="D32" s="187">
        <v>0</v>
      </c>
      <c r="E32" s="107"/>
      <c r="F32" s="107"/>
    </row>
    <row r="33" spans="2:6" ht="22.15" customHeight="1" thickBot="1">
      <c r="B33" s="185" t="s">
        <v>455</v>
      </c>
      <c r="C33" s="186" t="s">
        <v>91</v>
      </c>
      <c r="D33" s="187">
        <v>0</v>
      </c>
      <c r="E33" s="107"/>
      <c r="F33" s="107"/>
    </row>
    <row r="34" spans="2:6" ht="22.15" customHeight="1" thickBot="1">
      <c r="B34" s="185" t="s">
        <v>456</v>
      </c>
      <c r="C34" s="186" t="s">
        <v>93</v>
      </c>
      <c r="D34" s="187">
        <v>0</v>
      </c>
      <c r="E34" s="107"/>
      <c r="F34" s="107"/>
    </row>
    <row r="35" spans="2:6" ht="22.15" customHeight="1" thickBot="1">
      <c r="B35" s="185" t="s">
        <v>457</v>
      </c>
      <c r="C35" s="186" t="s">
        <v>95</v>
      </c>
      <c r="D35" s="187">
        <v>0</v>
      </c>
      <c r="E35" s="107"/>
      <c r="F35" s="107"/>
    </row>
    <row r="36" spans="2:6" ht="22.15" customHeight="1" thickBot="1">
      <c r="B36" s="190" t="s">
        <v>458</v>
      </c>
      <c r="C36" s="137"/>
      <c r="D36" s="192"/>
      <c r="E36" s="107"/>
      <c r="F36" s="107"/>
    </row>
    <row r="37" spans="2:6" ht="22.15" customHeight="1" thickBot="1">
      <c r="B37" s="185" t="s">
        <v>459</v>
      </c>
      <c r="C37" s="186" t="s">
        <v>97</v>
      </c>
      <c r="D37" s="187">
        <v>0</v>
      </c>
      <c r="E37" s="107"/>
      <c r="F37" s="107"/>
    </row>
    <row r="38" spans="2:6" ht="22.15" customHeight="1" thickBot="1">
      <c r="B38" s="190" t="s">
        <v>439</v>
      </c>
      <c r="C38" s="186" t="s">
        <v>98</v>
      </c>
      <c r="D38" s="187">
        <v>10028574.4671512</v>
      </c>
      <c r="E38" s="107"/>
      <c r="F38" s="107"/>
    </row>
    <row r="40" spans="2:6">
      <c r="B40" s="134" t="s">
        <v>622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5"/>
  <sheetViews>
    <sheetView workbookViewId="0">
      <selection activeCell="B1" sqref="B1"/>
    </sheetView>
  </sheetViews>
  <sheetFormatPr defaultRowHeight="15"/>
  <cols>
    <col min="1" max="1" width="78.85546875" customWidth="1"/>
  </cols>
  <sheetData>
    <row r="1" spans="1:6" ht="23.25">
      <c r="A1" s="2" t="s">
        <v>472</v>
      </c>
      <c r="B1" s="102" t="s">
        <v>598</v>
      </c>
    </row>
    <row r="2" spans="1:6" ht="18.75" thickBot="1">
      <c r="A2" s="2" t="s">
        <v>473</v>
      </c>
    </row>
    <row r="3" spans="1:6" ht="77.25" thickBot="1">
      <c r="A3" s="4" t="s">
        <v>462</v>
      </c>
      <c r="B3" s="4" t="s">
        <v>463</v>
      </c>
      <c r="C3" s="4" t="s">
        <v>464</v>
      </c>
      <c r="D3" s="4" t="s">
        <v>465</v>
      </c>
      <c r="E3" s="4" t="s">
        <v>422</v>
      </c>
      <c r="F3" s="4" t="s">
        <v>423</v>
      </c>
    </row>
    <row r="4" spans="1:6" ht="15.75" thickBot="1">
      <c r="A4" s="4" t="s">
        <v>2</v>
      </c>
      <c r="B4" s="4" t="s">
        <v>161</v>
      </c>
      <c r="C4" s="4" t="s">
        <v>162</v>
      </c>
      <c r="D4" s="4" t="s">
        <v>166</v>
      </c>
      <c r="E4" s="4" t="s">
        <v>167</v>
      </c>
      <c r="F4" s="4" t="s">
        <v>168</v>
      </c>
    </row>
    <row r="5" spans="1:6" ht="15.75" thickBot="1">
      <c r="A5" s="3"/>
      <c r="B5" s="3"/>
      <c r="C5" s="3"/>
      <c r="D5" s="3"/>
      <c r="E5" s="3"/>
      <c r="F5" s="3"/>
    </row>
    <row r="6" spans="1:6" ht="15.75" thickBot="1">
      <c r="A6" s="3"/>
      <c r="B6" s="3"/>
      <c r="C6" s="3"/>
      <c r="D6" s="3"/>
      <c r="E6" s="3"/>
      <c r="F6" s="3"/>
    </row>
    <row r="7" spans="1:6" ht="15.75" thickBot="1">
      <c r="A7" s="3"/>
      <c r="B7" s="3"/>
      <c r="C7" s="3"/>
      <c r="D7" s="3"/>
      <c r="E7" s="3"/>
      <c r="F7" s="3"/>
    </row>
    <row r="8" spans="1:6" ht="15.75" thickBot="1">
      <c r="A8" s="5" t="s">
        <v>432</v>
      </c>
      <c r="B8" s="3"/>
      <c r="C8" s="5" t="s">
        <v>196</v>
      </c>
      <c r="D8" s="3"/>
      <c r="E8" s="3"/>
      <c r="F8" s="3"/>
    </row>
    <row r="9" spans="1:6" ht="15.75" thickBot="1">
      <c r="A9" s="6" t="s">
        <v>466</v>
      </c>
      <c r="B9" s="5" t="s">
        <v>20</v>
      </c>
      <c r="C9" s="3"/>
      <c r="D9" s="3"/>
      <c r="E9" s="3"/>
      <c r="F9" s="3"/>
    </row>
    <row r="10" spans="1:6" ht="15.75" thickBot="1">
      <c r="A10" s="6" t="s">
        <v>429</v>
      </c>
      <c r="B10" s="5" t="s">
        <v>10</v>
      </c>
      <c r="C10" s="3"/>
      <c r="D10" s="3"/>
      <c r="E10" s="3"/>
      <c r="F10" s="3"/>
    </row>
    <row r="11" spans="1:6" ht="15.75" thickBot="1">
      <c r="A11" s="6" t="s">
        <v>436</v>
      </c>
      <c r="B11" s="5" t="s">
        <v>30</v>
      </c>
      <c r="C11" s="3"/>
      <c r="D11" s="3"/>
      <c r="E11" s="3"/>
      <c r="F11" s="3"/>
    </row>
    <row r="12" spans="1:6" ht="15.75" thickBot="1">
      <c r="A12" s="5" t="s">
        <v>437</v>
      </c>
      <c r="B12" s="5" t="s">
        <v>38</v>
      </c>
      <c r="C12" s="3"/>
      <c r="D12" s="3"/>
      <c r="E12" s="3"/>
      <c r="F12" s="3"/>
    </row>
    <row r="13" spans="1:6" ht="15.75" thickBot="1">
      <c r="A13" s="6" t="s">
        <v>467</v>
      </c>
      <c r="B13" s="5" t="s">
        <v>40</v>
      </c>
      <c r="C13" s="3"/>
      <c r="D13" s="3"/>
      <c r="E13" s="3"/>
      <c r="F13" s="3"/>
    </row>
    <row r="14" spans="1:6" ht="15.75" thickBot="1">
      <c r="A14" s="5" t="s">
        <v>474</v>
      </c>
      <c r="B14" s="5" t="s">
        <v>42</v>
      </c>
      <c r="C14" s="3"/>
      <c r="D14" s="3"/>
      <c r="E14" s="3"/>
      <c r="F14" s="3"/>
    </row>
    <row r="15" spans="1:6" ht="15.75" thickBot="1">
      <c r="A15" s="5" t="s">
        <v>440</v>
      </c>
      <c r="B15" s="3"/>
      <c r="C15" s="3"/>
      <c r="D15" s="3"/>
      <c r="E15" s="3"/>
      <c r="F15" s="3"/>
    </row>
    <row r="16" spans="1:6" ht="15.75" thickBot="1">
      <c r="A16" s="6" t="s">
        <v>468</v>
      </c>
      <c r="B16" s="5" t="s">
        <v>58</v>
      </c>
      <c r="C16" s="3"/>
      <c r="D16" s="3"/>
      <c r="E16" s="3"/>
      <c r="F16" s="3"/>
    </row>
    <row r="17" spans="1:6" ht="15.75" thickBot="1">
      <c r="A17" s="6" t="s">
        <v>469</v>
      </c>
      <c r="B17" s="5" t="s">
        <v>60</v>
      </c>
      <c r="C17" s="3"/>
      <c r="D17" s="3"/>
      <c r="E17" s="3"/>
      <c r="F17" s="3"/>
    </row>
    <row r="18" spans="1:6" ht="15.75" thickBot="1">
      <c r="A18" s="6" t="s">
        <v>441</v>
      </c>
      <c r="B18" s="5" t="s">
        <v>78</v>
      </c>
      <c r="C18" s="3"/>
      <c r="D18" s="3"/>
      <c r="E18" s="3"/>
      <c r="F18" s="3"/>
    </row>
    <row r="19" spans="1:6" ht="15.75" thickBot="1">
      <c r="A19" s="6" t="s">
        <v>448</v>
      </c>
      <c r="B19" s="5" t="s">
        <v>80</v>
      </c>
      <c r="C19" s="3"/>
      <c r="D19" s="3"/>
      <c r="E19" s="3"/>
      <c r="F19" s="3"/>
    </row>
    <row r="20" spans="1:6" ht="39" thickBot="1">
      <c r="A20" s="6" t="s">
        <v>470</v>
      </c>
      <c r="B20" s="5" t="s">
        <v>82</v>
      </c>
      <c r="C20" s="3"/>
      <c r="D20" s="3"/>
      <c r="E20" s="3"/>
      <c r="F20" s="3"/>
    </row>
    <row r="21" spans="1:6" ht="15.75" thickBot="1">
      <c r="A21" s="6" t="s">
        <v>471</v>
      </c>
      <c r="B21" s="5" t="s">
        <v>179</v>
      </c>
      <c r="C21" s="3"/>
      <c r="D21" s="3"/>
      <c r="E21" s="3"/>
      <c r="F21" s="3"/>
    </row>
    <row r="22" spans="1:6" ht="15.75" thickBot="1">
      <c r="A22" s="6" t="s">
        <v>445</v>
      </c>
      <c r="B22" s="5" t="s">
        <v>181</v>
      </c>
      <c r="C22" s="3"/>
      <c r="D22" s="3"/>
      <c r="E22" s="3"/>
      <c r="F22" s="3"/>
    </row>
    <row r="23" spans="1:6" ht="15.75" thickBot="1">
      <c r="A23" s="6" t="s">
        <v>449</v>
      </c>
      <c r="B23" s="5" t="s">
        <v>450</v>
      </c>
      <c r="C23" s="3"/>
      <c r="D23" s="3"/>
      <c r="E23" s="3"/>
      <c r="F23" s="3"/>
    </row>
    <row r="24" spans="1:6" ht="15.75" thickBot="1">
      <c r="A24" s="5" t="s">
        <v>451</v>
      </c>
      <c r="B24" s="3"/>
      <c r="C24" s="3"/>
      <c r="D24" s="3"/>
      <c r="E24" s="3"/>
      <c r="F24" s="3"/>
    </row>
    <row r="25" spans="1:6" ht="15.75" thickBot="1">
      <c r="A25" s="6" t="s">
        <v>452</v>
      </c>
      <c r="B25" s="5" t="s">
        <v>84</v>
      </c>
      <c r="C25" s="3"/>
      <c r="D25" s="3"/>
      <c r="E25" s="3"/>
      <c r="F25" s="3"/>
    </row>
    <row r="26" spans="1:6" ht="39" thickBot="1">
      <c r="A26" s="6" t="s">
        <v>453</v>
      </c>
      <c r="B26" s="5" t="s">
        <v>87</v>
      </c>
      <c r="C26" s="3"/>
      <c r="D26" s="3"/>
      <c r="E26" s="3"/>
      <c r="F26" s="3"/>
    </row>
    <row r="27" spans="1:6" ht="26.25" thickBot="1">
      <c r="A27" s="6" t="s">
        <v>454</v>
      </c>
      <c r="B27" s="5" t="s">
        <v>89</v>
      </c>
      <c r="C27" s="3"/>
      <c r="D27" s="3"/>
      <c r="E27" s="3"/>
      <c r="F27" s="3"/>
    </row>
    <row r="28" spans="1:6" ht="26.25" thickBot="1">
      <c r="A28" s="6" t="s">
        <v>455</v>
      </c>
      <c r="B28" s="5" t="s">
        <v>91</v>
      </c>
      <c r="C28" s="3"/>
      <c r="D28" s="3"/>
      <c r="E28" s="3"/>
      <c r="F28" s="3"/>
    </row>
    <row r="29" spans="1:6" ht="15.75" thickBot="1">
      <c r="A29" s="6" t="s">
        <v>456</v>
      </c>
      <c r="B29" s="5" t="s">
        <v>93</v>
      </c>
      <c r="C29" s="3"/>
      <c r="D29" s="3"/>
      <c r="E29" s="3"/>
      <c r="F29" s="3"/>
    </row>
    <row r="30" spans="1:6" ht="15.75" thickBot="1">
      <c r="A30" s="6" t="s">
        <v>457</v>
      </c>
      <c r="B30" s="5" t="s">
        <v>95</v>
      </c>
      <c r="C30" s="3"/>
      <c r="D30" s="3"/>
      <c r="E30" s="3"/>
      <c r="F30" s="3"/>
    </row>
    <row r="31" spans="1:6" ht="15.75" thickBot="1">
      <c r="A31" s="3"/>
      <c r="B31" s="3"/>
      <c r="C31" s="3"/>
      <c r="D31" s="3"/>
      <c r="E31" s="3"/>
      <c r="F31" s="3"/>
    </row>
    <row r="32" spans="1:6" ht="15.75" thickBot="1">
      <c r="A32" s="3"/>
      <c r="B32" s="3"/>
      <c r="C32" s="4" t="s">
        <v>196</v>
      </c>
      <c r="D32" s="3"/>
      <c r="E32" s="3"/>
      <c r="F32" s="3"/>
    </row>
    <row r="33" spans="1:6" ht="15.75" thickBot="1">
      <c r="A33" s="5" t="s">
        <v>458</v>
      </c>
      <c r="B33" s="3"/>
      <c r="C33" s="3"/>
      <c r="D33" s="3"/>
      <c r="E33" s="3"/>
      <c r="F33" s="3"/>
    </row>
    <row r="34" spans="1:6" ht="15.75" thickBot="1">
      <c r="A34" s="6" t="s">
        <v>459</v>
      </c>
      <c r="B34" s="5" t="s">
        <v>97</v>
      </c>
      <c r="C34" s="3"/>
      <c r="D34" s="3"/>
      <c r="E34" s="3"/>
      <c r="F34" s="3"/>
    </row>
    <row r="35" spans="1:6" ht="15.75" thickBot="1">
      <c r="A35" s="5" t="s">
        <v>439</v>
      </c>
      <c r="B35" s="5" t="s">
        <v>98</v>
      </c>
      <c r="C35" s="3"/>
      <c r="D35" s="3"/>
      <c r="E35" s="3"/>
      <c r="F35"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1"/>
  <sheetViews>
    <sheetView workbookViewId="0">
      <selection activeCell="B1" sqref="B1"/>
    </sheetView>
  </sheetViews>
  <sheetFormatPr defaultRowHeight="15"/>
  <cols>
    <col min="1" max="1" width="63.28515625" customWidth="1"/>
    <col min="2" max="3" width="14.7109375" customWidth="1"/>
  </cols>
  <sheetData>
    <row r="1" spans="1:3" ht="23.25">
      <c r="A1" s="2" t="s">
        <v>475</v>
      </c>
      <c r="B1" s="102" t="s">
        <v>598</v>
      </c>
    </row>
    <row r="2" spans="1:3" ht="18.75" thickBot="1">
      <c r="A2" s="2" t="s">
        <v>476</v>
      </c>
    </row>
    <row r="3" spans="1:3" ht="51.75" thickBot="1">
      <c r="A3" s="4" t="s">
        <v>462</v>
      </c>
      <c r="B3" s="4" t="s">
        <v>463</v>
      </c>
      <c r="C3" s="4" t="s">
        <v>464</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432</v>
      </c>
      <c r="B8" s="3"/>
      <c r="C8" s="5" t="s">
        <v>196</v>
      </c>
    </row>
    <row r="9" spans="1:3" ht="15.75" thickBot="1">
      <c r="A9" s="6" t="s">
        <v>466</v>
      </c>
      <c r="B9" s="5" t="s">
        <v>20</v>
      </c>
      <c r="C9" s="3"/>
    </row>
    <row r="10" spans="1:3" ht="15.75" thickBot="1">
      <c r="A10" s="6" t="s">
        <v>429</v>
      </c>
      <c r="B10" s="5" t="s">
        <v>10</v>
      </c>
      <c r="C10" s="3"/>
    </row>
    <row r="11" spans="1:3" ht="26.25" thickBot="1">
      <c r="A11" s="6" t="s">
        <v>477</v>
      </c>
      <c r="B11" s="5" t="s">
        <v>30</v>
      </c>
      <c r="C11" s="3"/>
    </row>
    <row r="12" spans="1:3" ht="15.75" thickBot="1">
      <c r="A12" s="5" t="s">
        <v>437</v>
      </c>
      <c r="B12" s="5" t="s">
        <v>38</v>
      </c>
      <c r="C12" s="3"/>
    </row>
    <row r="13" spans="1:3" ht="15.75" thickBot="1">
      <c r="A13" s="6" t="s">
        <v>467</v>
      </c>
      <c r="B13" s="5" t="s">
        <v>40</v>
      </c>
      <c r="C13" s="3"/>
    </row>
    <row r="14" spans="1:3" ht="15.75" thickBot="1">
      <c r="A14" s="5" t="s">
        <v>439</v>
      </c>
      <c r="B14" s="5" t="s">
        <v>42</v>
      </c>
      <c r="C14" s="3"/>
    </row>
    <row r="15" spans="1:3" ht="15.75" thickBot="1">
      <c r="A15" s="5" t="s">
        <v>440</v>
      </c>
      <c r="B15" s="3"/>
      <c r="C15" s="3"/>
    </row>
    <row r="16" spans="1:3" ht="26.25" thickBot="1">
      <c r="A16" s="6" t="s">
        <v>468</v>
      </c>
      <c r="B16" s="5" t="s">
        <v>58</v>
      </c>
      <c r="C16" s="3"/>
    </row>
    <row r="17" spans="1:3" ht="15.75" thickBot="1">
      <c r="A17" s="6" t="s">
        <v>469</v>
      </c>
      <c r="B17" s="5" t="s">
        <v>60</v>
      </c>
      <c r="C17" s="3"/>
    </row>
    <row r="18" spans="1:3" ht="26.25" thickBot="1">
      <c r="A18" s="6" t="s">
        <v>448</v>
      </c>
      <c r="B18" s="5" t="s">
        <v>80</v>
      </c>
      <c r="C18" s="3"/>
    </row>
    <row r="19" spans="1:3" ht="39" thickBot="1">
      <c r="A19" s="6" t="s">
        <v>470</v>
      </c>
      <c r="B19" s="5" t="s">
        <v>82</v>
      </c>
      <c r="C19" s="3"/>
    </row>
    <row r="20" spans="1:3" ht="26.25" thickBot="1">
      <c r="A20" s="6" t="s">
        <v>471</v>
      </c>
      <c r="B20" s="5" t="s">
        <v>179</v>
      </c>
      <c r="C20" s="3"/>
    </row>
    <row r="21" spans="1:3" ht="15.75" thickBot="1">
      <c r="A21" s="6" t="s">
        <v>445</v>
      </c>
      <c r="B21" s="5" t="s">
        <v>181</v>
      </c>
      <c r="C21"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9"/>
  <sheetViews>
    <sheetView workbookViewId="0">
      <selection activeCell="B1" sqref="B1"/>
    </sheetView>
  </sheetViews>
  <sheetFormatPr defaultRowHeight="15"/>
  <cols>
    <col min="1" max="1" width="51.85546875" customWidth="1"/>
  </cols>
  <sheetData>
    <row r="1" spans="1:3" ht="21">
      <c r="A1" s="2" t="s">
        <v>478</v>
      </c>
      <c r="B1" s="101" t="s">
        <v>598</v>
      </c>
    </row>
    <row r="2" spans="1:3" ht="18.75" thickBot="1">
      <c r="A2" s="71" t="s">
        <v>479</v>
      </c>
    </row>
    <row r="3" spans="1:3" ht="77.25" thickBot="1">
      <c r="A3" s="4" t="s">
        <v>462</v>
      </c>
      <c r="B3" s="4" t="s">
        <v>463</v>
      </c>
      <c r="C3" s="4" t="s">
        <v>464</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432</v>
      </c>
      <c r="B8" s="3"/>
      <c r="C8" s="5" t="s">
        <v>196</v>
      </c>
    </row>
    <row r="9" spans="1:3" ht="15.75" thickBot="1">
      <c r="A9" s="6" t="s">
        <v>466</v>
      </c>
      <c r="B9" s="5" t="s">
        <v>20</v>
      </c>
      <c r="C9" s="3"/>
    </row>
    <row r="10" spans="1:3" ht="15.75" thickBot="1">
      <c r="A10" s="6" t="s">
        <v>429</v>
      </c>
      <c r="B10" s="5" t="s">
        <v>10</v>
      </c>
      <c r="C10" s="3"/>
    </row>
    <row r="11" spans="1:3" ht="26.25" thickBot="1">
      <c r="A11" s="6" t="s">
        <v>436</v>
      </c>
      <c r="B11" s="5" t="s">
        <v>30</v>
      </c>
      <c r="C11" s="3"/>
    </row>
    <row r="12" spans="1:3" ht="26.25" thickBot="1">
      <c r="A12" s="5" t="s">
        <v>437</v>
      </c>
      <c r="B12" s="5" t="s">
        <v>38</v>
      </c>
      <c r="C12" s="3"/>
    </row>
    <row r="13" spans="1:3" ht="15.75" thickBot="1">
      <c r="A13" s="6" t="s">
        <v>467</v>
      </c>
      <c r="B13" s="5" t="s">
        <v>40</v>
      </c>
      <c r="C13" s="3"/>
    </row>
    <row r="14" spans="1:3" ht="15.75" thickBot="1">
      <c r="A14" s="5" t="s">
        <v>439</v>
      </c>
      <c r="B14" s="5" t="s">
        <v>42</v>
      </c>
      <c r="C14" s="3"/>
    </row>
    <row r="15" spans="1:3" ht="15.75" thickBot="1">
      <c r="A15" s="5" t="s">
        <v>440</v>
      </c>
      <c r="B15" s="3"/>
      <c r="C15" s="3"/>
    </row>
    <row r="16" spans="1:3" ht="26.25" thickBot="1">
      <c r="A16" s="6" t="s">
        <v>468</v>
      </c>
      <c r="B16" s="5" t="s">
        <v>58</v>
      </c>
      <c r="C16" s="3"/>
    </row>
    <row r="17" spans="1:3" ht="26.25" thickBot="1">
      <c r="A17" s="6" t="s">
        <v>469</v>
      </c>
      <c r="B17" s="5" t="s">
        <v>60</v>
      </c>
      <c r="C17" s="3"/>
    </row>
    <row r="18" spans="1:3" ht="26.25" thickBot="1">
      <c r="A18" s="6" t="s">
        <v>448</v>
      </c>
      <c r="B18" s="5" t="s">
        <v>80</v>
      </c>
      <c r="C18" s="3"/>
    </row>
    <row r="19" spans="1:3" ht="51.75" thickBot="1">
      <c r="A19" s="6" t="s">
        <v>470</v>
      </c>
      <c r="B19" s="5" t="s">
        <v>82</v>
      </c>
      <c r="C19" s="3"/>
    </row>
    <row r="20" spans="1:3" ht="26.25" thickBot="1">
      <c r="A20" s="6" t="s">
        <v>471</v>
      </c>
      <c r="B20" s="5" t="s">
        <v>179</v>
      </c>
      <c r="C20" s="3"/>
    </row>
    <row r="21" spans="1:3" ht="26.25" thickBot="1">
      <c r="A21" s="6" t="s">
        <v>445</v>
      </c>
      <c r="B21" s="5" t="s">
        <v>181</v>
      </c>
      <c r="C21" s="3"/>
    </row>
    <row r="22" spans="1:3" ht="15.75" thickBot="1">
      <c r="A22" s="6" t="s">
        <v>449</v>
      </c>
      <c r="B22" s="5" t="s">
        <v>450</v>
      </c>
      <c r="C22" s="3"/>
    </row>
    <row r="23" spans="1:3" ht="15.75" thickBot="1">
      <c r="A23" s="5" t="s">
        <v>451</v>
      </c>
      <c r="B23" s="3"/>
      <c r="C23" s="3"/>
    </row>
    <row r="24" spans="1:3" ht="26.25" thickBot="1">
      <c r="A24" s="6" t="s">
        <v>452</v>
      </c>
      <c r="B24" s="5" t="s">
        <v>84</v>
      </c>
      <c r="C24" s="3"/>
    </row>
    <row r="25" spans="1:3" ht="64.5" thickBot="1">
      <c r="A25" s="6" t="s">
        <v>453</v>
      </c>
      <c r="B25" s="5" t="s">
        <v>87</v>
      </c>
      <c r="C25" s="3"/>
    </row>
    <row r="26" spans="1:3" ht="39" thickBot="1">
      <c r="A26" s="6" t="s">
        <v>454</v>
      </c>
      <c r="B26" s="5" t="s">
        <v>89</v>
      </c>
      <c r="C26" s="3"/>
    </row>
    <row r="27" spans="1:3" ht="39" thickBot="1">
      <c r="A27" s="6" t="s">
        <v>455</v>
      </c>
      <c r="B27" s="5" t="s">
        <v>91</v>
      </c>
      <c r="C27" s="3"/>
    </row>
    <row r="28" spans="1:3" ht="26.25" thickBot="1">
      <c r="A28" s="6" t="s">
        <v>456</v>
      </c>
      <c r="B28" s="5" t="s">
        <v>93</v>
      </c>
      <c r="C28" s="3"/>
    </row>
    <row r="29" spans="1:3" ht="15.75" thickBot="1">
      <c r="A29" s="6" t="s">
        <v>457</v>
      </c>
      <c r="B29" s="5" t="s">
        <v>95</v>
      </c>
      <c r="C29"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2"/>
  <sheetViews>
    <sheetView workbookViewId="0">
      <selection activeCell="E10" sqref="E10"/>
    </sheetView>
  </sheetViews>
  <sheetFormatPr defaultRowHeight="15"/>
  <cols>
    <col min="2" max="2" width="36.140625" customWidth="1"/>
    <col min="3" max="3" width="48.7109375" customWidth="1"/>
    <col min="4" max="4" width="13.42578125" customWidth="1"/>
    <col min="5" max="5" width="14.28515625" customWidth="1"/>
  </cols>
  <sheetData>
    <row r="3" spans="2:5">
      <c r="B3" s="9" t="s">
        <v>550</v>
      </c>
    </row>
    <row r="5" spans="2:5">
      <c r="B5" t="s">
        <v>551</v>
      </c>
    </row>
    <row r="7" spans="2:5">
      <c r="B7" s="13" t="s">
        <v>552</v>
      </c>
      <c r="C7" s="16"/>
    </row>
    <row r="8" spans="2:5">
      <c r="B8" s="14" t="s">
        <v>553</v>
      </c>
      <c r="C8" s="16"/>
    </row>
    <row r="9" spans="2:5" ht="45.75" thickBot="1">
      <c r="B9" s="15" t="s">
        <v>554</v>
      </c>
      <c r="C9" s="16"/>
      <c r="D9" s="1" t="s">
        <v>581</v>
      </c>
      <c r="E9" s="1" t="s">
        <v>582</v>
      </c>
    </row>
    <row r="10" spans="2:5" ht="45.75" thickBot="1">
      <c r="B10" s="17" t="s">
        <v>555</v>
      </c>
      <c r="C10" s="17" t="s">
        <v>556</v>
      </c>
      <c r="D10" s="1">
        <v>1</v>
      </c>
      <c r="E10" s="1"/>
    </row>
    <row r="11" spans="2:5" ht="68.25" thickBot="1">
      <c r="B11" s="17" t="s">
        <v>557</v>
      </c>
      <c r="C11" s="17" t="s">
        <v>558</v>
      </c>
      <c r="D11" s="1"/>
      <c r="E11" s="1"/>
    </row>
    <row r="12" spans="2:5" ht="57" thickBot="1">
      <c r="B12" s="17" t="s">
        <v>559</v>
      </c>
      <c r="C12" s="17" t="s">
        <v>560</v>
      </c>
      <c r="D12" s="1"/>
      <c r="E12" s="1"/>
    </row>
    <row r="13" spans="2:5" ht="68.25" thickBot="1">
      <c r="B13" s="17" t="s">
        <v>561</v>
      </c>
      <c r="C13" s="17" t="s">
        <v>562</v>
      </c>
      <c r="D13" s="1"/>
      <c r="E13" s="1"/>
    </row>
    <row r="14" spans="2:5" ht="45.75" thickBot="1">
      <c r="B14" s="17" t="s">
        <v>563</v>
      </c>
      <c r="C14" s="17" t="s">
        <v>564</v>
      </c>
      <c r="D14" s="1"/>
      <c r="E14" s="1"/>
    </row>
    <row r="15" spans="2:5" ht="45.75" thickBot="1">
      <c r="B15" s="17" t="s">
        <v>565</v>
      </c>
      <c r="C15" s="17" t="s">
        <v>566</v>
      </c>
      <c r="D15" s="1"/>
      <c r="E15" s="1"/>
    </row>
    <row r="16" spans="2:5" ht="34.5" thickBot="1">
      <c r="B16" s="17" t="s">
        <v>567</v>
      </c>
      <c r="C16" s="17" t="s">
        <v>568</v>
      </c>
      <c r="D16" s="1"/>
      <c r="E16" s="1"/>
    </row>
    <row r="17" spans="2:5" ht="34.5" thickBot="1">
      <c r="B17" s="17" t="s">
        <v>569</v>
      </c>
      <c r="C17" s="17" t="s">
        <v>570</v>
      </c>
      <c r="D17" s="1"/>
      <c r="E17" s="1"/>
    </row>
    <row r="18" spans="2:5" ht="45.75" thickBot="1">
      <c r="B18" s="17" t="s">
        <v>571</v>
      </c>
      <c r="C18" s="17" t="s">
        <v>572</v>
      </c>
      <c r="D18" s="1"/>
      <c r="E18" s="1"/>
    </row>
    <row r="19" spans="2:5" ht="45.75" thickBot="1">
      <c r="B19" s="17" t="s">
        <v>573</v>
      </c>
      <c r="C19" s="17" t="s">
        <v>574</v>
      </c>
      <c r="D19" s="1" t="s">
        <v>583</v>
      </c>
      <c r="E19" s="1" t="s">
        <v>583</v>
      </c>
    </row>
    <row r="20" spans="2:5" ht="34.5" thickBot="1">
      <c r="B20" s="17" t="s">
        <v>575</v>
      </c>
      <c r="C20" s="17" t="s">
        <v>576</v>
      </c>
      <c r="D20" s="1" t="s">
        <v>583</v>
      </c>
      <c r="E20" s="1" t="s">
        <v>583</v>
      </c>
    </row>
    <row r="21" spans="2:5" ht="45.75" thickBot="1">
      <c r="B21" s="17" t="s">
        <v>577</v>
      </c>
      <c r="C21" s="17" t="s">
        <v>578</v>
      </c>
    </row>
    <row r="22" spans="2:5" ht="45.75" thickBot="1">
      <c r="B22" s="17" t="s">
        <v>579</v>
      </c>
      <c r="C22" s="17" t="s">
        <v>580</v>
      </c>
    </row>
  </sheetData>
  <hyperlinks>
    <hyperlink ref="B3" r:id="rId1" display="http://eur-lex.europa.eu/legal-content/EN/TXT/?uri=uriserv:OJ.L_.2015.347.01.1285.01.ENG"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7"/>
  <sheetViews>
    <sheetView showGridLines="0" workbookViewId="0">
      <selection activeCell="A8" sqref="A8:C8"/>
    </sheetView>
  </sheetViews>
  <sheetFormatPr defaultRowHeight="15"/>
  <cols>
    <col min="1" max="1" width="60" customWidth="1"/>
    <col min="3" max="3" width="13.85546875" bestFit="1" customWidth="1"/>
    <col min="5" max="6" width="18.28515625" customWidth="1"/>
  </cols>
  <sheetData>
    <row r="1" spans="1:6" ht="18">
      <c r="A1" s="2" t="s">
        <v>480</v>
      </c>
      <c r="C1" t="s">
        <v>601</v>
      </c>
    </row>
    <row r="2" spans="1:6" ht="18">
      <c r="A2" s="71" t="s">
        <v>481</v>
      </c>
    </row>
    <row r="3" spans="1:6" ht="18.75" thickBot="1">
      <c r="A3" s="71" t="s">
        <v>482</v>
      </c>
    </row>
    <row r="4" spans="1:6" ht="15.75" thickBot="1">
      <c r="A4" s="60"/>
      <c r="B4" s="60"/>
      <c r="C4" s="76" t="s">
        <v>2</v>
      </c>
      <c r="D4" s="50"/>
      <c r="E4" s="50"/>
      <c r="F4" s="50"/>
    </row>
    <row r="5" spans="1:6" ht="15.75" thickBot="1">
      <c r="A5" s="73" t="s">
        <v>483</v>
      </c>
      <c r="B5" s="74" t="s">
        <v>242</v>
      </c>
      <c r="C5" s="89">
        <v>2888974.9525139998</v>
      </c>
      <c r="D5" s="60"/>
      <c r="E5" s="91">
        <v>2</v>
      </c>
      <c r="F5" s="91">
        <v>3</v>
      </c>
    </row>
    <row r="6" spans="1:6" ht="64.5" thickBot="1">
      <c r="A6" s="60"/>
      <c r="B6" s="60"/>
      <c r="C6" s="60"/>
      <c r="D6" s="60"/>
      <c r="E6" s="61" t="s">
        <v>484</v>
      </c>
      <c r="F6" s="70" t="s">
        <v>485</v>
      </c>
    </row>
    <row r="7" spans="1:6" ht="15.75" thickBot="1">
      <c r="A7" s="60"/>
      <c r="B7" s="60"/>
      <c r="C7" s="60"/>
      <c r="D7" s="60"/>
      <c r="E7" s="66" t="s">
        <v>161</v>
      </c>
      <c r="F7" s="78" t="s">
        <v>162</v>
      </c>
    </row>
    <row r="8" spans="1:6" ht="26.45" customHeight="1" thickBot="1">
      <c r="A8" s="251" t="s">
        <v>486</v>
      </c>
      <c r="B8" s="252"/>
      <c r="C8" s="252"/>
      <c r="D8" s="80" t="s">
        <v>256</v>
      </c>
      <c r="E8" s="88">
        <v>14700.498</v>
      </c>
      <c r="F8" s="88">
        <v>20384.195</v>
      </c>
    </row>
    <row r="9" spans="1:6" ht="26.45" customHeight="1" thickBot="1">
      <c r="A9" s="253" t="s">
        <v>487</v>
      </c>
      <c r="B9" s="254"/>
      <c r="C9" s="255"/>
      <c r="D9" s="54" t="s">
        <v>4</v>
      </c>
      <c r="E9" s="88">
        <v>1064713.348</v>
      </c>
      <c r="F9" s="88">
        <v>679492.73800000001</v>
      </c>
    </row>
    <row r="10" spans="1:6" ht="39.6" customHeight="1" thickBot="1">
      <c r="A10" s="253" t="s">
        <v>488</v>
      </c>
      <c r="B10" s="254"/>
      <c r="C10" s="255"/>
      <c r="D10" s="5" t="s">
        <v>6</v>
      </c>
      <c r="E10" s="88">
        <v>2010785.8239999998</v>
      </c>
      <c r="F10" s="88">
        <v>740021.87300000002</v>
      </c>
    </row>
    <row r="11" spans="1:6" ht="26.45" customHeight="1" thickBot="1">
      <c r="A11" s="253" t="s">
        <v>489</v>
      </c>
      <c r="B11" s="254"/>
      <c r="C11" s="255"/>
      <c r="D11" s="5" t="s">
        <v>8</v>
      </c>
      <c r="E11" s="88">
        <v>9231407.7960000001</v>
      </c>
      <c r="F11" s="88">
        <v>5494499.8490000004</v>
      </c>
    </row>
    <row r="12" spans="1:6" ht="26.45" customHeight="1" thickBot="1">
      <c r="A12" s="253" t="s">
        <v>490</v>
      </c>
      <c r="B12" s="254"/>
      <c r="C12" s="255"/>
      <c r="D12" s="5" t="s">
        <v>10</v>
      </c>
      <c r="E12" s="88">
        <v>1207716.2849999999</v>
      </c>
      <c r="F12" s="88">
        <v>2540120.9539999999</v>
      </c>
    </row>
    <row r="13" spans="1:6" ht="39.6" customHeight="1" thickBot="1">
      <c r="A13" s="253" t="s">
        <v>491</v>
      </c>
      <c r="B13" s="254"/>
      <c r="C13" s="255"/>
      <c r="D13" s="5" t="s">
        <v>12</v>
      </c>
      <c r="E13" s="88">
        <v>166303.83300000001</v>
      </c>
      <c r="F13" s="88">
        <v>434531.413</v>
      </c>
    </row>
    <row r="14" spans="1:6" ht="39.6" customHeight="1" thickBot="1">
      <c r="A14" s="253" t="s">
        <v>492</v>
      </c>
      <c r="B14" s="254"/>
      <c r="C14" s="255"/>
      <c r="D14" s="5" t="s">
        <v>14</v>
      </c>
      <c r="E14" s="88">
        <v>2070711.963</v>
      </c>
      <c r="F14" s="88">
        <v>3109280.58</v>
      </c>
    </row>
    <row r="15" spans="1:6" ht="26.45" customHeight="1" thickBot="1">
      <c r="A15" s="253" t="s">
        <v>493</v>
      </c>
      <c r="B15" s="254"/>
      <c r="C15" s="255"/>
      <c r="D15" s="5" t="s">
        <v>16</v>
      </c>
      <c r="E15" s="88">
        <v>2057116.3230000001</v>
      </c>
      <c r="F15" s="88">
        <v>804918.01599999995</v>
      </c>
    </row>
    <row r="16" spans="1:6" ht="26.45" customHeight="1" thickBot="1">
      <c r="A16" s="253" t="s">
        <v>494</v>
      </c>
      <c r="B16" s="254"/>
      <c r="C16" s="255"/>
      <c r="D16" s="5" t="s">
        <v>18</v>
      </c>
      <c r="E16" s="88">
        <v>3261.8879999999999</v>
      </c>
      <c r="F16" s="88">
        <v>1837.6410000000001</v>
      </c>
    </row>
    <row r="17" spans="1:6" ht="26.45" customHeight="1" thickBot="1">
      <c r="A17" s="253" t="s">
        <v>495</v>
      </c>
      <c r="B17" s="254"/>
      <c r="C17" s="255"/>
      <c r="D17" s="5" t="s">
        <v>20</v>
      </c>
      <c r="E17" s="88">
        <v>0</v>
      </c>
      <c r="F17" s="88">
        <v>0</v>
      </c>
    </row>
    <row r="18" spans="1:6" ht="26.45" customHeight="1" thickBot="1">
      <c r="A18" s="253" t="s">
        <v>496</v>
      </c>
      <c r="B18" s="254"/>
      <c r="C18" s="255"/>
      <c r="D18" s="5" t="s">
        <v>22</v>
      </c>
      <c r="E18" s="88">
        <v>0</v>
      </c>
      <c r="F18" s="88">
        <v>0</v>
      </c>
    </row>
    <row r="19" spans="1:6" ht="39.6" customHeight="1" thickBot="1">
      <c r="A19" s="253" t="s">
        <v>497</v>
      </c>
      <c r="B19" s="254"/>
      <c r="C19" s="255"/>
      <c r="D19" s="5" t="s">
        <v>24</v>
      </c>
      <c r="E19" s="88">
        <v>0</v>
      </c>
      <c r="F19" s="88">
        <v>0</v>
      </c>
    </row>
    <row r="20" spans="1:6" ht="26.45" customHeight="1" thickBot="1">
      <c r="A20" s="253" t="s">
        <v>283</v>
      </c>
      <c r="B20" s="254"/>
      <c r="C20" s="255"/>
      <c r="D20" s="5" t="s">
        <v>26</v>
      </c>
      <c r="E20" s="88">
        <v>0</v>
      </c>
      <c r="F20" s="88">
        <v>0</v>
      </c>
    </row>
    <row r="21" spans="1:6" ht="26.45" customHeight="1" thickBot="1">
      <c r="A21" s="253" t="s">
        <v>284</v>
      </c>
      <c r="B21" s="254"/>
      <c r="C21" s="255"/>
      <c r="D21" s="5" t="s">
        <v>28</v>
      </c>
      <c r="E21" s="88">
        <v>0</v>
      </c>
      <c r="F21" s="88">
        <v>0</v>
      </c>
    </row>
    <row r="22" spans="1:6" ht="39.6" customHeight="1" thickBot="1">
      <c r="A22" s="253" t="s">
        <v>285</v>
      </c>
      <c r="B22" s="254"/>
      <c r="C22" s="255"/>
      <c r="D22" s="5" t="s">
        <v>30</v>
      </c>
      <c r="E22" s="88">
        <v>0</v>
      </c>
      <c r="F22" s="88">
        <v>0</v>
      </c>
    </row>
    <row r="23" spans="1:6" ht="26.45" customHeight="1" thickBot="1">
      <c r="A23" s="253" t="s">
        <v>286</v>
      </c>
      <c r="B23" s="254"/>
      <c r="C23" s="255"/>
      <c r="D23" s="5" t="s">
        <v>32</v>
      </c>
      <c r="E23" s="88">
        <v>71379.376999999993</v>
      </c>
      <c r="F23" s="88">
        <v>0</v>
      </c>
    </row>
    <row r="24" spans="1:6">
      <c r="A24" s="7"/>
    </row>
    <row r="25" spans="1:6">
      <c r="A25" s="7"/>
    </row>
    <row r="26" spans="1:6" ht="18.75" thickBot="1">
      <c r="A26" s="71" t="s">
        <v>498</v>
      </c>
    </row>
    <row r="27" spans="1:6" ht="15.75" thickBot="1">
      <c r="A27" s="60"/>
      <c r="B27" s="60"/>
      <c r="C27" s="76" t="s">
        <v>163</v>
      </c>
      <c r="D27" s="60"/>
      <c r="E27" s="60"/>
      <c r="F27" s="60"/>
    </row>
    <row r="28" spans="1:6" ht="15.75" thickBot="1">
      <c r="A28" s="73" t="s">
        <v>499</v>
      </c>
      <c r="B28" s="74" t="s">
        <v>38</v>
      </c>
      <c r="C28" s="77">
        <v>0</v>
      </c>
      <c r="D28" s="60"/>
      <c r="E28" s="60"/>
      <c r="F28" s="60"/>
    </row>
    <row r="29" spans="1:6" ht="64.5" thickBot="1">
      <c r="A29" s="60"/>
      <c r="B29" s="60"/>
      <c r="C29" s="60"/>
      <c r="D29" s="60"/>
      <c r="E29" s="61" t="s">
        <v>484</v>
      </c>
      <c r="F29" s="70" t="s">
        <v>500</v>
      </c>
    </row>
    <row r="30" spans="1:6" ht="15.75" thickBot="1">
      <c r="A30" s="60"/>
      <c r="B30" s="60"/>
      <c r="C30" s="60"/>
      <c r="D30" s="60"/>
      <c r="E30" s="66" t="s">
        <v>164</v>
      </c>
      <c r="F30" s="78" t="s">
        <v>165</v>
      </c>
    </row>
    <row r="31" spans="1:6" ht="39.6" customHeight="1" thickBot="1">
      <c r="A31" s="251" t="s">
        <v>501</v>
      </c>
      <c r="B31" s="252"/>
      <c r="C31" s="252"/>
      <c r="D31" s="80" t="s">
        <v>40</v>
      </c>
      <c r="E31" s="79">
        <v>0</v>
      </c>
      <c r="F31" s="59">
        <v>0</v>
      </c>
    </row>
    <row r="32" spans="1:6" ht="39.6" customHeight="1" thickBot="1">
      <c r="A32" s="253" t="s">
        <v>502</v>
      </c>
      <c r="B32" s="254"/>
      <c r="C32" s="255"/>
      <c r="D32" s="54" t="s">
        <v>42</v>
      </c>
      <c r="E32" s="3">
        <v>0</v>
      </c>
      <c r="F32" s="3">
        <v>0</v>
      </c>
    </row>
    <row r="33" spans="1:6" ht="26.45" customHeight="1" thickBot="1">
      <c r="A33" s="253" t="s">
        <v>503</v>
      </c>
      <c r="B33" s="254"/>
      <c r="C33" s="255"/>
      <c r="D33" s="5" t="s">
        <v>44</v>
      </c>
      <c r="E33" s="3">
        <v>0</v>
      </c>
      <c r="F33" s="3">
        <v>0</v>
      </c>
    </row>
    <row r="34" spans="1:6" ht="26.45" customHeight="1" thickBot="1">
      <c r="A34" s="253" t="s">
        <v>504</v>
      </c>
      <c r="B34" s="254"/>
      <c r="C34" s="255"/>
      <c r="D34" s="5" t="s">
        <v>46</v>
      </c>
      <c r="E34" s="3">
        <v>0</v>
      </c>
      <c r="F34" s="3">
        <v>0</v>
      </c>
    </row>
    <row r="35" spans="1:6" ht="26.45" customHeight="1" thickBot="1">
      <c r="A35" s="253" t="s">
        <v>505</v>
      </c>
      <c r="B35" s="254"/>
      <c r="C35" s="255"/>
      <c r="D35" s="5" t="s">
        <v>48</v>
      </c>
      <c r="E35" s="3">
        <v>0</v>
      </c>
      <c r="F35" s="3">
        <v>0</v>
      </c>
    </row>
    <row r="36" spans="1:6">
      <c r="A36" s="7"/>
    </row>
    <row r="37" spans="1:6">
      <c r="A37" s="7"/>
    </row>
    <row r="38" spans="1:6" ht="18.75" thickBot="1">
      <c r="A38" s="2" t="s">
        <v>506</v>
      </c>
    </row>
    <row r="39" spans="1:6" ht="15.75" thickBot="1">
      <c r="A39" s="60"/>
      <c r="B39" s="60"/>
      <c r="C39" s="57" t="s">
        <v>166</v>
      </c>
    </row>
    <row r="40" spans="1:6" ht="15.75" thickBot="1">
      <c r="A40" s="57" t="s">
        <v>507</v>
      </c>
      <c r="B40" s="85" t="s">
        <v>58</v>
      </c>
      <c r="C40" s="90">
        <v>2888974.9525139998</v>
      </c>
    </row>
    <row r="41" spans="1:6" ht="15.75" thickBot="1">
      <c r="A41" s="83" t="s">
        <v>365</v>
      </c>
      <c r="B41" s="86" t="s">
        <v>60</v>
      </c>
      <c r="C41" s="90">
        <v>8954113.2916391008</v>
      </c>
    </row>
    <row r="42" spans="1:6" ht="15.75" thickBot="1">
      <c r="A42" s="18" t="s">
        <v>508</v>
      </c>
      <c r="B42" s="86" t="s">
        <v>62</v>
      </c>
      <c r="C42" s="90">
        <v>4029350.9812375903</v>
      </c>
    </row>
    <row r="43" spans="1:6" ht="15.75" thickBot="1">
      <c r="A43" s="18" t="s">
        <v>509</v>
      </c>
      <c r="B43" s="86" t="s">
        <v>64</v>
      </c>
      <c r="C43" s="90">
        <v>2238528.3229097701</v>
      </c>
    </row>
    <row r="44" spans="1:6" ht="15.75" thickBot="1">
      <c r="A44" s="18" t="s">
        <v>510</v>
      </c>
      <c r="B44" s="86" t="s">
        <v>66</v>
      </c>
      <c r="C44" s="90">
        <v>2888974.9525139998</v>
      </c>
    </row>
    <row r="45" spans="1:6" ht="15.75" thickBot="1">
      <c r="A45" s="84" t="s">
        <v>511</v>
      </c>
      <c r="B45" s="87" t="s">
        <v>68</v>
      </c>
      <c r="C45" s="90">
        <v>458688.99999999994</v>
      </c>
    </row>
    <row r="46" spans="1:6" ht="15.75" thickBot="1">
      <c r="A46" s="81"/>
      <c r="B46" s="75"/>
      <c r="C46" s="19" t="s">
        <v>166</v>
      </c>
    </row>
    <row r="47" spans="1:6" ht="15.75" thickBot="1">
      <c r="A47" s="20" t="s">
        <v>326</v>
      </c>
      <c r="B47" s="20" t="s">
        <v>78</v>
      </c>
      <c r="C47" s="90">
        <v>2888974.9525139998</v>
      </c>
    </row>
  </sheetData>
  <mergeCells count="21">
    <mergeCell ref="A18:C18"/>
    <mergeCell ref="A19:C19"/>
    <mergeCell ref="A20:C20"/>
    <mergeCell ref="A21:C21"/>
    <mergeCell ref="A35:C35"/>
    <mergeCell ref="A22:C22"/>
    <mergeCell ref="A23:C23"/>
    <mergeCell ref="A31:C31"/>
    <mergeCell ref="A32:C32"/>
    <mergeCell ref="A33:C33"/>
    <mergeCell ref="A34:C34"/>
    <mergeCell ref="A13:C13"/>
    <mergeCell ref="A14:C14"/>
    <mergeCell ref="A15:C15"/>
    <mergeCell ref="A16:C16"/>
    <mergeCell ref="A17:C17"/>
    <mergeCell ref="A8:C8"/>
    <mergeCell ref="A9:C9"/>
    <mergeCell ref="A10:C10"/>
    <mergeCell ref="A11:C11"/>
    <mergeCell ref="A12:C1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0"/>
  <sheetViews>
    <sheetView showGridLines="0" workbookViewId="0">
      <selection activeCell="B1" sqref="B1"/>
    </sheetView>
  </sheetViews>
  <sheetFormatPr defaultRowHeight="15"/>
  <cols>
    <col min="1" max="1" width="93.5703125" bestFit="1" customWidth="1"/>
    <col min="6" max="9" width="27.140625" customWidth="1"/>
  </cols>
  <sheetData>
    <row r="1" spans="1:9" ht="18">
      <c r="A1" s="2" t="s">
        <v>512</v>
      </c>
      <c r="B1" t="s">
        <v>601</v>
      </c>
    </row>
    <row r="2" spans="1:9" ht="18.75" thickBot="1">
      <c r="A2" s="2" t="s">
        <v>513</v>
      </c>
    </row>
    <row r="3" spans="1:9" ht="26.25" thickBot="1">
      <c r="A3" s="3"/>
      <c r="B3" s="3"/>
      <c r="C3" s="4" t="s">
        <v>514</v>
      </c>
      <c r="D3" s="4" t="s">
        <v>515</v>
      </c>
      <c r="E3" s="3"/>
      <c r="F3" s="244" t="s">
        <v>514</v>
      </c>
      <c r="G3" s="233"/>
      <c r="H3" s="244" t="s">
        <v>515</v>
      </c>
      <c r="I3" s="233"/>
    </row>
    <row r="4" spans="1:9" ht="26.25" thickBot="1">
      <c r="A4" s="3"/>
      <c r="B4" s="3"/>
      <c r="C4" s="4" t="s">
        <v>516</v>
      </c>
      <c r="D4" s="4" t="s">
        <v>517</v>
      </c>
      <c r="E4" s="3"/>
      <c r="F4" s="3"/>
      <c r="G4" s="3"/>
      <c r="H4" s="3"/>
      <c r="I4" s="3"/>
    </row>
    <row r="5" spans="1:9" ht="15.75" thickBot="1">
      <c r="A5" s="3"/>
      <c r="B5" s="3"/>
      <c r="C5" s="5" t="s">
        <v>2</v>
      </c>
      <c r="D5" s="5" t="s">
        <v>161</v>
      </c>
      <c r="E5" s="3"/>
      <c r="F5" s="3"/>
      <c r="G5" s="3"/>
      <c r="H5" s="3"/>
      <c r="I5" s="3"/>
    </row>
    <row r="6" spans="1:9" ht="15.75" thickBot="1">
      <c r="A6" s="5" t="s">
        <v>482</v>
      </c>
      <c r="B6" s="5" t="s">
        <v>242</v>
      </c>
      <c r="C6" s="3"/>
      <c r="D6" s="3"/>
      <c r="E6" s="3"/>
      <c r="F6" s="3"/>
      <c r="G6" s="3"/>
      <c r="H6" s="3"/>
      <c r="I6" s="3"/>
    </row>
    <row r="7" spans="1:9" ht="39" thickBot="1">
      <c r="A7" s="3"/>
      <c r="B7" s="3"/>
      <c r="C7" s="3"/>
      <c r="D7" s="3"/>
      <c r="E7" s="3"/>
      <c r="F7" s="4" t="s">
        <v>484</v>
      </c>
      <c r="G7" s="4" t="s">
        <v>485</v>
      </c>
      <c r="H7" s="4" t="s">
        <v>484</v>
      </c>
      <c r="I7" s="4" t="s">
        <v>485</v>
      </c>
    </row>
    <row r="8" spans="1:9" ht="15.75" thickBot="1">
      <c r="A8" s="3"/>
      <c r="B8" s="3"/>
      <c r="C8" s="3"/>
      <c r="D8" s="3"/>
      <c r="E8" s="3"/>
      <c r="F8" s="4" t="s">
        <v>162</v>
      </c>
      <c r="G8" s="4" t="s">
        <v>163</v>
      </c>
      <c r="H8" s="4" t="s">
        <v>164</v>
      </c>
      <c r="I8" s="4" t="s">
        <v>165</v>
      </c>
    </row>
    <row r="9" spans="1:9" ht="26.45" customHeight="1" thickBot="1">
      <c r="A9" s="253" t="s">
        <v>486</v>
      </c>
      <c r="B9" s="254"/>
      <c r="C9" s="254"/>
      <c r="D9" s="255"/>
      <c r="E9" s="5" t="s">
        <v>256</v>
      </c>
      <c r="F9" s="3"/>
      <c r="G9" s="3"/>
      <c r="H9" s="3"/>
      <c r="I9" s="3"/>
    </row>
    <row r="10" spans="1:9" ht="26.45" customHeight="1" thickBot="1">
      <c r="A10" s="253" t="s">
        <v>487</v>
      </c>
      <c r="B10" s="254"/>
      <c r="C10" s="254"/>
      <c r="D10" s="255"/>
      <c r="E10" s="5" t="s">
        <v>4</v>
      </c>
      <c r="F10" s="3"/>
      <c r="G10" s="3"/>
      <c r="H10" s="3"/>
      <c r="I10" s="3"/>
    </row>
    <row r="11" spans="1:9" ht="26.45" customHeight="1" thickBot="1">
      <c r="A11" s="253" t="s">
        <v>488</v>
      </c>
      <c r="B11" s="254"/>
      <c r="C11" s="254"/>
      <c r="D11" s="255"/>
      <c r="E11" s="5" t="s">
        <v>6</v>
      </c>
      <c r="F11" s="3"/>
      <c r="G11" s="3"/>
      <c r="H11" s="3"/>
      <c r="I11" s="3"/>
    </row>
    <row r="12" spans="1:9" ht="26.45" customHeight="1" thickBot="1">
      <c r="A12" s="253" t="s">
        <v>489</v>
      </c>
      <c r="B12" s="254"/>
      <c r="C12" s="254"/>
      <c r="D12" s="255"/>
      <c r="E12" s="5" t="s">
        <v>8</v>
      </c>
      <c r="F12" s="3"/>
      <c r="G12" s="3"/>
      <c r="H12" s="3"/>
      <c r="I12" s="3"/>
    </row>
    <row r="13" spans="1:9" ht="26.45" customHeight="1" thickBot="1">
      <c r="A13" s="253" t="s">
        <v>490</v>
      </c>
      <c r="B13" s="254"/>
      <c r="C13" s="254"/>
      <c r="D13" s="255"/>
      <c r="E13" s="5" t="s">
        <v>10</v>
      </c>
      <c r="F13" s="3"/>
      <c r="G13" s="3"/>
      <c r="H13" s="3"/>
      <c r="I13" s="3"/>
    </row>
    <row r="14" spans="1:9" ht="26.45" customHeight="1" thickBot="1">
      <c r="A14" s="253" t="s">
        <v>491</v>
      </c>
      <c r="B14" s="254"/>
      <c r="C14" s="254"/>
      <c r="D14" s="255"/>
      <c r="E14" s="5" t="s">
        <v>12</v>
      </c>
      <c r="F14" s="3"/>
      <c r="G14" s="3"/>
      <c r="H14" s="3"/>
      <c r="I14" s="3"/>
    </row>
    <row r="15" spans="1:9" ht="26.45" customHeight="1" thickBot="1">
      <c r="A15" s="253" t="s">
        <v>492</v>
      </c>
      <c r="B15" s="254"/>
      <c r="C15" s="254"/>
      <c r="D15" s="255"/>
      <c r="E15" s="5" t="s">
        <v>14</v>
      </c>
      <c r="F15" s="3"/>
      <c r="G15" s="3"/>
      <c r="H15" s="3"/>
      <c r="I15" s="3"/>
    </row>
    <row r="16" spans="1:9" ht="26.45" customHeight="1" thickBot="1">
      <c r="A16" s="253" t="s">
        <v>493</v>
      </c>
      <c r="B16" s="254"/>
      <c r="C16" s="254"/>
      <c r="D16" s="255"/>
      <c r="E16" s="5" t="s">
        <v>16</v>
      </c>
      <c r="F16" s="3"/>
      <c r="G16" s="3"/>
      <c r="H16" s="3"/>
      <c r="I16" s="3"/>
    </row>
    <row r="17" spans="1:9" ht="26.45" customHeight="1" thickBot="1">
      <c r="A17" s="253" t="s">
        <v>494</v>
      </c>
      <c r="B17" s="254"/>
      <c r="C17" s="254"/>
      <c r="D17" s="255"/>
      <c r="E17" s="5" t="s">
        <v>18</v>
      </c>
      <c r="F17" s="3"/>
      <c r="G17" s="3"/>
      <c r="H17" s="3"/>
      <c r="I17" s="3"/>
    </row>
    <row r="18" spans="1:9" ht="26.45" customHeight="1" thickBot="1">
      <c r="A18" s="253" t="s">
        <v>495</v>
      </c>
      <c r="B18" s="254"/>
      <c r="C18" s="254"/>
      <c r="D18" s="255"/>
      <c r="E18" s="5" t="s">
        <v>20</v>
      </c>
      <c r="F18" s="3"/>
      <c r="G18" s="3"/>
      <c r="H18" s="3"/>
      <c r="I18" s="3"/>
    </row>
    <row r="19" spans="1:9" ht="15.75" thickBot="1">
      <c r="A19" s="253" t="s">
        <v>496</v>
      </c>
      <c r="B19" s="254"/>
      <c r="C19" s="254"/>
      <c r="D19" s="255"/>
      <c r="E19" s="5" t="s">
        <v>22</v>
      </c>
      <c r="F19" s="3"/>
      <c r="G19" s="3"/>
      <c r="H19" s="3"/>
      <c r="I19" s="3"/>
    </row>
    <row r="20" spans="1:9" ht="26.45" customHeight="1" thickBot="1">
      <c r="A20" s="253" t="s">
        <v>497</v>
      </c>
      <c r="B20" s="254"/>
      <c r="C20" s="254"/>
      <c r="D20" s="255"/>
      <c r="E20" s="5" t="s">
        <v>24</v>
      </c>
      <c r="F20" s="3"/>
      <c r="G20" s="3"/>
      <c r="H20" s="3"/>
      <c r="I20" s="3"/>
    </row>
    <row r="21" spans="1:9" ht="15.75" thickBot="1">
      <c r="A21" s="253" t="s">
        <v>283</v>
      </c>
      <c r="B21" s="254"/>
      <c r="C21" s="254"/>
      <c r="D21" s="255"/>
      <c r="E21" s="5" t="s">
        <v>26</v>
      </c>
      <c r="F21" s="3"/>
      <c r="G21" s="3"/>
      <c r="H21" s="3"/>
      <c r="I21" s="3"/>
    </row>
    <row r="22" spans="1:9" ht="15.75" thickBot="1">
      <c r="A22" s="253" t="s">
        <v>284</v>
      </c>
      <c r="B22" s="254"/>
      <c r="C22" s="254"/>
      <c r="D22" s="255"/>
      <c r="E22" s="5" t="s">
        <v>28</v>
      </c>
      <c r="F22" s="3"/>
      <c r="G22" s="3"/>
      <c r="H22" s="3"/>
      <c r="I22" s="3"/>
    </row>
    <row r="23" spans="1:9" ht="26.45" customHeight="1" thickBot="1">
      <c r="A23" s="253" t="s">
        <v>285</v>
      </c>
      <c r="B23" s="254"/>
      <c r="C23" s="254"/>
      <c r="D23" s="255"/>
      <c r="E23" s="5" t="s">
        <v>30</v>
      </c>
      <c r="F23" s="3"/>
      <c r="G23" s="3"/>
      <c r="H23" s="3"/>
      <c r="I23" s="3"/>
    </row>
    <row r="24" spans="1:9" ht="15.75" thickBot="1">
      <c r="A24" s="253" t="s">
        <v>286</v>
      </c>
      <c r="B24" s="254"/>
      <c r="C24" s="254"/>
      <c r="D24" s="255"/>
      <c r="E24" s="5" t="s">
        <v>32</v>
      </c>
      <c r="F24" s="3"/>
      <c r="G24" s="3"/>
      <c r="H24" s="3"/>
      <c r="I24" s="3"/>
    </row>
    <row r="25" spans="1:9" ht="18">
      <c r="A25" s="8"/>
    </row>
    <row r="26" spans="1:9" ht="18.75" thickBot="1">
      <c r="A26" s="8"/>
    </row>
    <row r="27" spans="1:9" ht="26.25" thickBot="1">
      <c r="A27" s="3"/>
      <c r="B27" s="3"/>
      <c r="C27" s="4" t="s">
        <v>514</v>
      </c>
      <c r="D27" s="4" t="s">
        <v>515</v>
      </c>
      <c r="E27" s="3"/>
      <c r="F27" s="244" t="s">
        <v>514</v>
      </c>
      <c r="G27" s="233"/>
      <c r="H27" s="244" t="s">
        <v>515</v>
      </c>
      <c r="I27" s="233"/>
    </row>
    <row r="28" spans="1:9" ht="26.25" thickBot="1">
      <c r="A28" s="3"/>
      <c r="B28" s="3"/>
      <c r="C28" s="4" t="s">
        <v>518</v>
      </c>
      <c r="D28" s="4" t="s">
        <v>519</v>
      </c>
      <c r="E28" s="3"/>
      <c r="F28" s="3"/>
      <c r="G28" s="3"/>
      <c r="H28" s="3"/>
      <c r="I28" s="3"/>
    </row>
    <row r="29" spans="1:9" ht="15.75" thickBot="1">
      <c r="A29" s="3"/>
      <c r="B29" s="3"/>
      <c r="C29" s="5" t="s">
        <v>166</v>
      </c>
      <c r="D29" s="5" t="s">
        <v>167</v>
      </c>
      <c r="E29" s="3"/>
      <c r="F29" s="3"/>
      <c r="G29" s="3"/>
      <c r="H29" s="3"/>
      <c r="I29" s="3"/>
    </row>
    <row r="30" spans="1:9" ht="15.75" thickBot="1">
      <c r="A30" s="5" t="s">
        <v>498</v>
      </c>
      <c r="B30" s="5" t="s">
        <v>38</v>
      </c>
      <c r="C30" s="3"/>
      <c r="D30" s="3"/>
      <c r="E30" s="3"/>
      <c r="F30" s="3"/>
      <c r="G30" s="3"/>
      <c r="H30" s="3"/>
      <c r="I30" s="3"/>
    </row>
    <row r="31" spans="1:9" ht="39" thickBot="1">
      <c r="A31" s="3"/>
      <c r="B31" s="3"/>
      <c r="C31" s="3"/>
      <c r="D31" s="3"/>
      <c r="E31" s="3"/>
      <c r="F31" s="4" t="s">
        <v>484</v>
      </c>
      <c r="G31" s="4" t="s">
        <v>500</v>
      </c>
      <c r="H31" s="4" t="s">
        <v>484</v>
      </c>
      <c r="I31" s="4" t="s">
        <v>500</v>
      </c>
    </row>
    <row r="32" spans="1:9" ht="15.75" thickBot="1">
      <c r="A32" s="3"/>
      <c r="B32" s="3"/>
      <c r="C32" s="3"/>
      <c r="D32" s="3"/>
      <c r="E32" s="3"/>
      <c r="F32" s="4" t="s">
        <v>168</v>
      </c>
      <c r="G32" s="4" t="s">
        <v>196</v>
      </c>
      <c r="H32" s="4" t="s">
        <v>197</v>
      </c>
      <c r="I32" s="4" t="s">
        <v>198</v>
      </c>
    </row>
    <row r="33" spans="1:9" ht="26.45" customHeight="1" thickBot="1">
      <c r="A33" s="253" t="s">
        <v>501</v>
      </c>
      <c r="B33" s="254"/>
      <c r="C33" s="254"/>
      <c r="D33" s="255"/>
      <c r="E33" s="5" t="s">
        <v>40</v>
      </c>
      <c r="F33" s="3"/>
      <c r="G33" s="3"/>
      <c r="H33" s="3"/>
      <c r="I33" s="3"/>
    </row>
    <row r="34" spans="1:9" ht="26.45" customHeight="1" thickBot="1">
      <c r="A34" s="253" t="s">
        <v>502</v>
      </c>
      <c r="B34" s="254"/>
      <c r="C34" s="254"/>
      <c r="D34" s="255"/>
      <c r="E34" s="5" t="s">
        <v>42</v>
      </c>
      <c r="F34" s="3"/>
      <c r="G34" s="3"/>
      <c r="H34" s="3"/>
      <c r="I34" s="3"/>
    </row>
    <row r="35" spans="1:9" ht="26.45" customHeight="1" thickBot="1">
      <c r="A35" s="253" t="s">
        <v>503</v>
      </c>
      <c r="B35" s="254"/>
      <c r="C35" s="254"/>
      <c r="D35" s="255"/>
      <c r="E35" s="5" t="s">
        <v>44</v>
      </c>
      <c r="F35" s="3"/>
      <c r="G35" s="3"/>
      <c r="H35" s="3"/>
      <c r="I35" s="3"/>
    </row>
    <row r="36" spans="1:9" ht="26.45" customHeight="1" thickBot="1">
      <c r="A36" s="253" t="s">
        <v>504</v>
      </c>
      <c r="B36" s="254"/>
      <c r="C36" s="254"/>
      <c r="D36" s="255"/>
      <c r="E36" s="5" t="s">
        <v>46</v>
      </c>
      <c r="F36" s="3"/>
      <c r="G36" s="3"/>
      <c r="H36" s="3"/>
      <c r="I36" s="3"/>
    </row>
    <row r="37" spans="1:9" ht="26.45" customHeight="1" thickBot="1">
      <c r="A37" s="253" t="s">
        <v>505</v>
      </c>
      <c r="B37" s="254"/>
      <c r="C37" s="254"/>
      <c r="D37" s="255"/>
      <c r="E37" s="5" t="s">
        <v>48</v>
      </c>
      <c r="F37" s="3"/>
      <c r="G37" s="3"/>
      <c r="H37" s="3"/>
      <c r="I37" s="3"/>
    </row>
    <row r="38" spans="1:9" ht="18">
      <c r="A38" s="8"/>
    </row>
    <row r="39" spans="1:9" ht="18.75" thickBot="1">
      <c r="A39" s="8"/>
    </row>
    <row r="40" spans="1:9" ht="15.75" thickBot="1">
      <c r="A40" s="244" t="s">
        <v>506</v>
      </c>
      <c r="B40" s="245"/>
      <c r="C40" s="245"/>
      <c r="D40" s="233"/>
    </row>
    <row r="41" spans="1:9" ht="15.75" thickBot="1">
      <c r="A41" s="3"/>
      <c r="B41" s="3"/>
      <c r="C41" s="4" t="s">
        <v>199</v>
      </c>
      <c r="D41" s="3"/>
    </row>
    <row r="42" spans="1:9" ht="15.75" thickBot="1">
      <c r="A42" s="6" t="s">
        <v>507</v>
      </c>
      <c r="B42" s="5" t="s">
        <v>58</v>
      </c>
      <c r="C42" s="3"/>
      <c r="D42" s="3"/>
    </row>
    <row r="43" spans="1:9" ht="15.75" thickBot="1">
      <c r="A43" s="6" t="s">
        <v>365</v>
      </c>
      <c r="B43" s="5" t="s">
        <v>60</v>
      </c>
      <c r="C43" s="3"/>
      <c r="D43" s="3"/>
    </row>
    <row r="44" spans="1:9" ht="15.75" thickBot="1">
      <c r="A44" s="6" t="s">
        <v>508</v>
      </c>
      <c r="B44" s="5" t="s">
        <v>62</v>
      </c>
      <c r="C44" s="3"/>
      <c r="D44" s="3"/>
    </row>
    <row r="45" spans="1:9" ht="15.75" thickBot="1">
      <c r="A45" s="6" t="s">
        <v>509</v>
      </c>
      <c r="B45" s="5" t="s">
        <v>64</v>
      </c>
      <c r="C45" s="3"/>
      <c r="D45" s="3"/>
    </row>
    <row r="46" spans="1:9" ht="15.75" thickBot="1">
      <c r="A46" s="6" t="s">
        <v>510</v>
      </c>
      <c r="B46" s="5" t="s">
        <v>66</v>
      </c>
      <c r="C46" s="3"/>
      <c r="D46" s="3"/>
    </row>
    <row r="47" spans="1:9" ht="15.75" thickBot="1">
      <c r="A47" s="6" t="s">
        <v>511</v>
      </c>
      <c r="B47" s="5" t="s">
        <v>68</v>
      </c>
      <c r="C47" s="3"/>
      <c r="D47" s="3"/>
    </row>
    <row r="48" spans="1:9" ht="15.75" thickBot="1">
      <c r="A48" s="3"/>
      <c r="B48" s="3"/>
      <c r="C48" s="4" t="s">
        <v>199</v>
      </c>
      <c r="D48" s="3"/>
    </row>
    <row r="49" spans="1:4" ht="15.75" thickBot="1">
      <c r="A49" s="5" t="s">
        <v>326</v>
      </c>
      <c r="B49" s="5" t="s">
        <v>78</v>
      </c>
      <c r="C49" s="3"/>
      <c r="D49" s="3"/>
    </row>
    <row r="50" spans="1:4" ht="15.75" thickBot="1">
      <c r="A50" s="3"/>
      <c r="B50" s="3"/>
      <c r="C50" s="3"/>
      <c r="D50" s="3"/>
    </row>
    <row r="51" spans="1:4" ht="39.6" customHeight="1" thickBot="1">
      <c r="A51" s="244" t="s">
        <v>520</v>
      </c>
      <c r="B51" s="233"/>
      <c r="C51" s="4" t="s">
        <v>514</v>
      </c>
      <c r="D51" s="4" t="s">
        <v>515</v>
      </c>
    </row>
    <row r="52" spans="1:4" ht="15.75" thickBot="1">
      <c r="A52" s="3"/>
      <c r="B52" s="3"/>
      <c r="C52" s="4" t="s">
        <v>200</v>
      </c>
      <c r="D52" s="4" t="s">
        <v>201</v>
      </c>
    </row>
    <row r="53" spans="1:4" ht="15.75" thickBot="1">
      <c r="A53" s="6" t="s">
        <v>521</v>
      </c>
      <c r="B53" s="5" t="s">
        <v>84</v>
      </c>
      <c r="C53" s="3"/>
      <c r="D53" s="3"/>
    </row>
    <row r="54" spans="1:4" ht="15.75" thickBot="1">
      <c r="A54" s="6" t="s">
        <v>522</v>
      </c>
      <c r="B54" s="5" t="s">
        <v>87</v>
      </c>
      <c r="C54" s="3"/>
      <c r="D54" s="3"/>
    </row>
    <row r="55" spans="1:4" ht="15.75" thickBot="1">
      <c r="A55" s="6" t="s">
        <v>523</v>
      </c>
      <c r="B55" s="5" t="s">
        <v>89</v>
      </c>
      <c r="C55" s="3"/>
      <c r="D55" s="3"/>
    </row>
    <row r="56" spans="1:4" ht="15.75" thickBot="1">
      <c r="A56" s="6" t="s">
        <v>524</v>
      </c>
      <c r="B56" s="5" t="s">
        <v>91</v>
      </c>
      <c r="C56" s="3"/>
      <c r="D56" s="3"/>
    </row>
    <row r="57" spans="1:4" ht="15.75" thickBot="1">
      <c r="A57" s="6" t="s">
        <v>525</v>
      </c>
      <c r="B57" s="5" t="s">
        <v>93</v>
      </c>
      <c r="C57" s="3"/>
      <c r="D57" s="3"/>
    </row>
    <row r="58" spans="1:4" ht="15.75" thickBot="1">
      <c r="A58" s="6" t="s">
        <v>526</v>
      </c>
      <c r="B58" s="5" t="s">
        <v>95</v>
      </c>
      <c r="C58" s="3"/>
      <c r="D58" s="3"/>
    </row>
    <row r="59" spans="1:4" ht="15.75" thickBot="1">
      <c r="A59" s="6" t="s">
        <v>527</v>
      </c>
      <c r="B59" s="5" t="s">
        <v>97</v>
      </c>
      <c r="C59" s="3"/>
      <c r="D59" s="3"/>
    </row>
    <row r="60" spans="1:4">
      <c r="A60" s="7"/>
    </row>
  </sheetData>
  <mergeCells count="27">
    <mergeCell ref="A36:D36"/>
    <mergeCell ref="A37:D37"/>
    <mergeCell ref="A40:D40"/>
    <mergeCell ref="A51:B51"/>
    <mergeCell ref="A24:D24"/>
    <mergeCell ref="A17:D17"/>
    <mergeCell ref="H27:I27"/>
    <mergeCell ref="A33:D33"/>
    <mergeCell ref="A34:D34"/>
    <mergeCell ref="A35:D35"/>
    <mergeCell ref="A18:D18"/>
    <mergeCell ref="A19:D19"/>
    <mergeCell ref="A20:D20"/>
    <mergeCell ref="A21:D21"/>
    <mergeCell ref="A22:D22"/>
    <mergeCell ref="A23:D23"/>
    <mergeCell ref="F27:G27"/>
    <mergeCell ref="A12:D12"/>
    <mergeCell ref="A13:D13"/>
    <mergeCell ref="A14:D14"/>
    <mergeCell ref="A15:D15"/>
    <mergeCell ref="A16:D16"/>
    <mergeCell ref="F3:G3"/>
    <mergeCell ref="H3:I3"/>
    <mergeCell ref="A9:D9"/>
    <mergeCell ref="A10:D10"/>
    <mergeCell ref="A11:D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
  <sheetViews>
    <sheetView showGridLines="0" tabSelected="1" zoomScale="85" zoomScaleNormal="85" workbookViewId="0">
      <selection sqref="A1:C1"/>
    </sheetView>
  </sheetViews>
  <sheetFormatPr defaultRowHeight="14.25"/>
  <cols>
    <col min="1" max="1" width="42.28515625" style="106" customWidth="1"/>
    <col min="2" max="2" width="30.42578125" style="106" bestFit="1" customWidth="1"/>
    <col min="3" max="3" width="34.7109375" style="106" bestFit="1" customWidth="1"/>
    <col min="4" max="4" width="40.42578125" style="106" bestFit="1" customWidth="1"/>
    <col min="5" max="5" width="29.85546875" style="106" bestFit="1" customWidth="1"/>
    <col min="6" max="6" width="18.42578125" style="106" customWidth="1"/>
    <col min="7" max="7" width="25.85546875" style="106" bestFit="1" customWidth="1"/>
    <col min="8" max="8" width="14.85546875" style="106" bestFit="1" customWidth="1"/>
    <col min="9" max="9" width="19.85546875" style="106" customWidth="1"/>
    <col min="10" max="10" width="29.5703125" style="106" customWidth="1"/>
    <col min="11" max="11" width="10.5703125" style="106" bestFit="1" customWidth="1"/>
    <col min="12" max="12" width="9.140625" style="106"/>
    <col min="13" max="13" width="11.140625" style="106" bestFit="1" customWidth="1"/>
    <col min="14" max="14" width="23.42578125" style="106" bestFit="1" customWidth="1"/>
    <col min="15" max="15" width="20.5703125" style="106" bestFit="1" customWidth="1"/>
    <col min="16" max="16" width="16.85546875" style="106" bestFit="1" customWidth="1"/>
    <col min="17" max="17" width="30.5703125" style="106" bestFit="1" customWidth="1"/>
    <col min="18" max="16384" width="9.140625" style="106"/>
  </cols>
  <sheetData>
    <row r="1" spans="1:17" ht="18">
      <c r="A1" s="207" t="s">
        <v>528</v>
      </c>
      <c r="B1" s="207"/>
      <c r="C1" s="207"/>
      <c r="D1" s="105"/>
      <c r="E1" s="105"/>
      <c r="F1" s="105"/>
      <c r="G1" s="105"/>
      <c r="H1" s="105"/>
      <c r="I1" s="105"/>
      <c r="J1" s="105"/>
      <c r="K1" s="105"/>
      <c r="L1" s="105"/>
      <c r="M1" s="105"/>
      <c r="N1" s="105"/>
      <c r="O1" s="105"/>
      <c r="P1" s="105"/>
      <c r="Q1" s="105"/>
    </row>
    <row r="2" spans="1:17" ht="16.5" thickBot="1">
      <c r="A2" s="256" t="s">
        <v>529</v>
      </c>
      <c r="B2" s="256"/>
      <c r="C2" s="256"/>
      <c r="D2" s="105"/>
      <c r="E2" s="105"/>
      <c r="F2" s="105"/>
      <c r="G2" s="105"/>
      <c r="H2" s="105"/>
      <c r="I2" s="105"/>
      <c r="J2" s="105"/>
      <c r="K2" s="105"/>
      <c r="L2" s="105"/>
      <c r="M2" s="105"/>
      <c r="N2" s="105"/>
      <c r="O2" s="105"/>
      <c r="P2" s="105"/>
      <c r="Q2" s="105"/>
    </row>
    <row r="3" spans="1:17" ht="68.45" customHeight="1" thickBot="1">
      <c r="D3" s="107"/>
      <c r="E3" s="107"/>
      <c r="F3" s="107"/>
      <c r="G3" s="107"/>
      <c r="H3" s="107"/>
      <c r="I3" s="204" t="s">
        <v>538</v>
      </c>
      <c r="J3" s="205"/>
      <c r="K3" s="205"/>
      <c r="L3" s="205"/>
      <c r="M3" s="205"/>
      <c r="N3" s="206"/>
      <c r="O3" s="204" t="s">
        <v>539</v>
      </c>
      <c r="P3" s="206"/>
      <c r="Q3" s="108" t="s">
        <v>540</v>
      </c>
    </row>
    <row r="4" spans="1:17" ht="48" customHeight="1" thickBot="1">
      <c r="A4" s="108" t="s">
        <v>530</v>
      </c>
      <c r="B4" s="108" t="s">
        <v>531</v>
      </c>
      <c r="C4" s="108" t="s">
        <v>532</v>
      </c>
      <c r="D4" s="108" t="s">
        <v>533</v>
      </c>
      <c r="E4" s="108" t="s">
        <v>534</v>
      </c>
      <c r="F4" s="108" t="s">
        <v>535</v>
      </c>
      <c r="G4" s="108" t="s">
        <v>536</v>
      </c>
      <c r="H4" s="108" t="s">
        <v>537</v>
      </c>
      <c r="I4" s="108" t="s">
        <v>541</v>
      </c>
      <c r="J4" s="108" t="s">
        <v>542</v>
      </c>
      <c r="K4" s="108" t="s">
        <v>543</v>
      </c>
      <c r="L4" s="108" t="s">
        <v>544</v>
      </c>
      <c r="M4" s="108" t="s">
        <v>545</v>
      </c>
      <c r="N4" s="108" t="s">
        <v>546</v>
      </c>
      <c r="O4" s="108" t="s">
        <v>547</v>
      </c>
      <c r="P4" s="108" t="s">
        <v>548</v>
      </c>
      <c r="Q4" s="108" t="s">
        <v>549</v>
      </c>
    </row>
    <row r="5" spans="1:17" ht="15" thickBot="1">
      <c r="A5" s="109" t="s">
        <v>2</v>
      </c>
      <c r="B5" s="109" t="s">
        <v>161</v>
      </c>
      <c r="C5" s="109" t="s">
        <v>162</v>
      </c>
      <c r="D5" s="109" t="s">
        <v>163</v>
      </c>
      <c r="E5" s="109" t="s">
        <v>164</v>
      </c>
      <c r="F5" s="109" t="s">
        <v>165</v>
      </c>
      <c r="G5" s="109" t="s">
        <v>166</v>
      </c>
      <c r="H5" s="109" t="s">
        <v>167</v>
      </c>
      <c r="I5" s="108" t="s">
        <v>244</v>
      </c>
      <c r="J5" s="108" t="s">
        <v>245</v>
      </c>
      <c r="K5" s="108" t="s">
        <v>203</v>
      </c>
      <c r="L5" s="108" t="s">
        <v>214</v>
      </c>
      <c r="M5" s="108" t="s">
        <v>215</v>
      </c>
      <c r="N5" s="108" t="s">
        <v>216</v>
      </c>
      <c r="O5" s="108" t="s">
        <v>217</v>
      </c>
      <c r="P5" s="108" t="s">
        <v>218</v>
      </c>
      <c r="Q5" s="108" t="s">
        <v>219</v>
      </c>
    </row>
    <row r="6" spans="1:17" ht="14.45" customHeight="1" thickBot="1">
      <c r="A6" s="110" t="s">
        <v>602</v>
      </c>
      <c r="B6" s="111" t="s">
        <v>603</v>
      </c>
      <c r="C6" s="111" t="s">
        <v>604</v>
      </c>
      <c r="D6" s="111" t="s">
        <v>605</v>
      </c>
      <c r="E6" s="111" t="s">
        <v>606</v>
      </c>
      <c r="F6" s="111" t="s">
        <v>607</v>
      </c>
      <c r="G6" s="111" t="s">
        <v>608</v>
      </c>
      <c r="H6" s="112" t="s">
        <v>609</v>
      </c>
      <c r="I6" s="113">
        <v>0</v>
      </c>
      <c r="J6" s="113">
        <v>0</v>
      </c>
      <c r="K6" s="113">
        <v>0</v>
      </c>
      <c r="L6" s="114"/>
      <c r="M6" s="114"/>
      <c r="N6" s="115">
        <v>0</v>
      </c>
      <c r="O6" s="116" t="s">
        <v>616</v>
      </c>
      <c r="P6" s="114"/>
      <c r="Q6" s="114" t="s">
        <v>617</v>
      </c>
    </row>
    <row r="7" spans="1:17" ht="14.45" customHeight="1" thickBot="1">
      <c r="A7" s="110" t="s">
        <v>602</v>
      </c>
      <c r="B7" s="111" t="s">
        <v>610</v>
      </c>
      <c r="C7" s="111" t="s">
        <v>604</v>
      </c>
      <c r="D7" s="111" t="s">
        <v>611</v>
      </c>
      <c r="E7" s="111" t="s">
        <v>612</v>
      </c>
      <c r="F7" s="111" t="s">
        <v>607</v>
      </c>
      <c r="G7" s="111" t="s">
        <v>608</v>
      </c>
      <c r="H7" s="112" t="s">
        <v>609</v>
      </c>
      <c r="I7" s="113">
        <v>1</v>
      </c>
      <c r="J7" s="113">
        <v>1</v>
      </c>
      <c r="K7" s="113">
        <v>1</v>
      </c>
      <c r="L7" s="114"/>
      <c r="M7" s="114" t="s">
        <v>618</v>
      </c>
      <c r="N7" s="115">
        <v>0</v>
      </c>
      <c r="O7" s="116" t="s">
        <v>616</v>
      </c>
      <c r="P7" s="114"/>
      <c r="Q7" s="114" t="s">
        <v>617</v>
      </c>
    </row>
    <row r="8" spans="1:17" ht="14.45" customHeight="1" thickBot="1">
      <c r="A8" s="110" t="s">
        <v>602</v>
      </c>
      <c r="B8" s="111">
        <v>6912063190</v>
      </c>
      <c r="C8" s="111" t="s">
        <v>613</v>
      </c>
      <c r="D8" s="111" t="s">
        <v>615</v>
      </c>
      <c r="E8" s="111" t="s">
        <v>614</v>
      </c>
      <c r="F8" s="111" t="s">
        <v>607</v>
      </c>
      <c r="G8" s="111" t="s">
        <v>608</v>
      </c>
      <c r="H8" s="112"/>
      <c r="I8" s="113">
        <v>1</v>
      </c>
      <c r="J8" s="113">
        <v>1</v>
      </c>
      <c r="K8" s="113">
        <v>1</v>
      </c>
      <c r="L8" s="114"/>
      <c r="M8" s="114" t="s">
        <v>618</v>
      </c>
      <c r="N8" s="115">
        <v>0</v>
      </c>
      <c r="O8" s="116"/>
      <c r="P8" s="114"/>
      <c r="Q8" s="114" t="s">
        <v>617</v>
      </c>
    </row>
    <row r="9" spans="1:17" ht="18">
      <c r="A9" s="117"/>
    </row>
    <row r="10" spans="1:17">
      <c r="A10" s="134" t="s">
        <v>622</v>
      </c>
    </row>
    <row r="11" spans="1:17" ht="30" customHeight="1"/>
    <row r="12" spans="1:17" ht="48.6" customHeight="1"/>
    <row r="18" spans="1:1" ht="18">
      <c r="A18" s="117"/>
    </row>
  </sheetData>
  <mergeCells count="4">
    <mergeCell ref="I3:N3"/>
    <mergeCell ref="O3:P3"/>
    <mergeCell ref="A2:C2"/>
    <mergeCell ref="A1:C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62"/>
  <sheetViews>
    <sheetView showGridLines="0" zoomScale="85" zoomScaleNormal="85" workbookViewId="0"/>
  </sheetViews>
  <sheetFormatPr defaultRowHeight="14.25"/>
  <cols>
    <col min="1" max="1" width="75.7109375" style="106" customWidth="1"/>
    <col min="2" max="2" width="17" style="106" customWidth="1"/>
    <col min="3" max="3" width="31.5703125" style="106" customWidth="1"/>
    <col min="4" max="16384" width="9.140625" style="106"/>
  </cols>
  <sheetData>
    <row r="1" spans="1:5" ht="14.25" customHeight="1">
      <c r="A1" s="203" t="s">
        <v>619</v>
      </c>
      <c r="B1" s="257"/>
      <c r="C1" s="257"/>
    </row>
    <row r="2" spans="1:5" ht="15" customHeight="1" thickBot="1">
      <c r="A2" s="257"/>
      <c r="B2" s="257"/>
      <c r="C2" s="257"/>
    </row>
    <row r="3" spans="1:5" ht="15" thickBot="1">
      <c r="A3" s="118"/>
      <c r="B3" s="118"/>
      <c r="C3" s="119" t="s">
        <v>0</v>
      </c>
    </row>
    <row r="4" spans="1:5" ht="15" thickBot="1">
      <c r="A4" s="120" t="s">
        <v>1</v>
      </c>
      <c r="B4" s="118"/>
      <c r="C4" s="121" t="s">
        <v>2</v>
      </c>
    </row>
    <row r="5" spans="1:5" ht="17.45" customHeight="1" thickBot="1">
      <c r="A5" s="122" t="s">
        <v>3</v>
      </c>
      <c r="B5" s="123" t="s">
        <v>4</v>
      </c>
      <c r="C5" s="124">
        <v>0</v>
      </c>
    </row>
    <row r="6" spans="1:5" ht="17.45" customHeight="1" thickBot="1">
      <c r="A6" s="122" t="s">
        <v>5</v>
      </c>
      <c r="B6" s="125" t="s">
        <v>6</v>
      </c>
      <c r="C6" s="124">
        <v>2834.4609999999998</v>
      </c>
    </row>
    <row r="7" spans="1:5" ht="17.45" customHeight="1" thickBot="1">
      <c r="A7" s="122" t="s">
        <v>7</v>
      </c>
      <c r="B7" s="126" t="s">
        <v>8</v>
      </c>
      <c r="C7" s="124">
        <v>0</v>
      </c>
    </row>
    <row r="8" spans="1:5" ht="17.45" customHeight="1" thickBot="1">
      <c r="A8" s="122" t="s">
        <v>9</v>
      </c>
      <c r="B8" s="126" t="s">
        <v>10</v>
      </c>
      <c r="C8" s="124">
        <v>402329.67199999996</v>
      </c>
    </row>
    <row r="9" spans="1:5" ht="17.45" customHeight="1" thickBot="1">
      <c r="A9" s="122" t="s">
        <v>11</v>
      </c>
      <c r="B9" s="126" t="s">
        <v>12</v>
      </c>
      <c r="C9" s="124">
        <v>36545289.75470382</v>
      </c>
      <c r="E9" s="127"/>
    </row>
    <row r="10" spans="1:5" ht="17.45" customHeight="1" thickBot="1">
      <c r="A10" s="128" t="s">
        <v>13</v>
      </c>
      <c r="B10" s="126" t="s">
        <v>14</v>
      </c>
      <c r="C10" s="124">
        <v>0</v>
      </c>
    </row>
    <row r="11" spans="1:5" ht="17.45" customHeight="1" thickBot="1">
      <c r="A11" s="128" t="s">
        <v>15</v>
      </c>
      <c r="B11" s="126" t="s">
        <v>16</v>
      </c>
      <c r="C11" s="124">
        <v>0</v>
      </c>
    </row>
    <row r="12" spans="1:5" ht="17.45" customHeight="1" thickBot="1">
      <c r="A12" s="128" t="s">
        <v>17</v>
      </c>
      <c r="B12" s="126" t="s">
        <v>18</v>
      </c>
      <c r="C12" s="124">
        <v>10394916.71788813</v>
      </c>
    </row>
    <row r="13" spans="1:5" ht="17.45" customHeight="1" thickBot="1">
      <c r="A13" s="129" t="s">
        <v>19</v>
      </c>
      <c r="B13" s="126" t="s">
        <v>20</v>
      </c>
      <c r="C13" s="124">
        <v>9256119.7568881307</v>
      </c>
    </row>
    <row r="14" spans="1:5" ht="17.45" customHeight="1" thickBot="1">
      <c r="A14" s="129" t="s">
        <v>21</v>
      </c>
      <c r="B14" s="126" t="s">
        <v>22</v>
      </c>
      <c r="C14" s="124">
        <v>1138796.9609999999</v>
      </c>
    </row>
    <row r="15" spans="1:5" ht="17.45" customHeight="1" thickBot="1">
      <c r="A15" s="128" t="s">
        <v>23</v>
      </c>
      <c r="B15" s="126" t="s">
        <v>24</v>
      </c>
      <c r="C15" s="124">
        <v>22908138.488185298</v>
      </c>
    </row>
    <row r="16" spans="1:5" ht="17.45" customHeight="1" thickBot="1">
      <c r="A16" s="129" t="s">
        <v>25</v>
      </c>
      <c r="B16" s="126" t="s">
        <v>26</v>
      </c>
      <c r="C16" s="124">
        <v>12422719.838185299</v>
      </c>
    </row>
    <row r="17" spans="1:3" ht="17.45" customHeight="1" thickBot="1">
      <c r="A17" s="129" t="s">
        <v>27</v>
      </c>
      <c r="B17" s="126" t="s">
        <v>28</v>
      </c>
      <c r="C17" s="124">
        <v>10485418.65</v>
      </c>
    </row>
    <row r="18" spans="1:3" ht="17.45" customHeight="1" thickBot="1">
      <c r="A18" s="129" t="s">
        <v>29</v>
      </c>
      <c r="B18" s="126" t="s">
        <v>30</v>
      </c>
      <c r="C18" s="124">
        <v>0</v>
      </c>
    </row>
    <row r="19" spans="1:3" ht="17.45" customHeight="1" thickBot="1">
      <c r="A19" s="129" t="s">
        <v>31</v>
      </c>
      <c r="B19" s="126" t="s">
        <v>32</v>
      </c>
      <c r="C19" s="124">
        <v>0</v>
      </c>
    </row>
    <row r="20" spans="1:3" ht="17.45" customHeight="1" thickBot="1">
      <c r="A20" s="128" t="s">
        <v>33</v>
      </c>
      <c r="B20" s="126" t="s">
        <v>34</v>
      </c>
      <c r="C20" s="124">
        <v>3242234.5486303899</v>
      </c>
    </row>
    <row r="21" spans="1:3" ht="17.45" customHeight="1" thickBot="1">
      <c r="A21" s="128" t="s">
        <v>35</v>
      </c>
      <c r="B21" s="126" t="s">
        <v>36</v>
      </c>
      <c r="C21" s="124">
        <v>0</v>
      </c>
    </row>
    <row r="22" spans="1:3" ht="17.45" customHeight="1" thickBot="1">
      <c r="A22" s="128" t="s">
        <v>37</v>
      </c>
      <c r="B22" s="126" t="s">
        <v>38</v>
      </c>
      <c r="C22" s="124">
        <v>0</v>
      </c>
    </row>
    <row r="23" spans="1:3" ht="17.45" customHeight="1" thickBot="1">
      <c r="A23" s="128" t="s">
        <v>39</v>
      </c>
      <c r="B23" s="126" t="s">
        <v>40</v>
      </c>
      <c r="C23" s="124">
        <v>0</v>
      </c>
    </row>
    <row r="24" spans="1:3" ht="17.45" customHeight="1" thickBot="1">
      <c r="A24" s="122" t="s">
        <v>41</v>
      </c>
      <c r="B24" s="126" t="s">
        <v>42</v>
      </c>
      <c r="C24" s="124">
        <v>4539027.8446043301</v>
      </c>
    </row>
    <row r="25" spans="1:3" ht="17.45" customHeight="1" thickBot="1">
      <c r="A25" s="122" t="s">
        <v>43</v>
      </c>
      <c r="B25" s="126" t="s">
        <v>44</v>
      </c>
      <c r="C25" s="124">
        <v>0</v>
      </c>
    </row>
    <row r="26" spans="1:3" ht="17.45" customHeight="1" thickBot="1">
      <c r="A26" s="128" t="s">
        <v>45</v>
      </c>
      <c r="B26" s="126" t="s">
        <v>46</v>
      </c>
      <c r="C26" s="124">
        <v>0</v>
      </c>
    </row>
    <row r="27" spans="1:3" ht="17.45" customHeight="1" thickBot="1">
      <c r="A27" s="128" t="s">
        <v>47</v>
      </c>
      <c r="B27" s="126" t="s">
        <v>48</v>
      </c>
      <c r="C27" s="124">
        <v>0</v>
      </c>
    </row>
    <row r="28" spans="1:3" ht="17.45" customHeight="1" thickBot="1">
      <c r="A28" s="128" t="s">
        <v>49</v>
      </c>
      <c r="B28" s="126" t="s">
        <v>50</v>
      </c>
      <c r="C28" s="124">
        <v>0</v>
      </c>
    </row>
    <row r="29" spans="1:3" ht="17.45" customHeight="1" thickBot="1">
      <c r="A29" s="122" t="s">
        <v>51</v>
      </c>
      <c r="B29" s="126" t="s">
        <v>52</v>
      </c>
      <c r="C29" s="124">
        <v>1250494.5449999999</v>
      </c>
    </row>
    <row r="30" spans="1:3" ht="17.45" customHeight="1" thickBot="1">
      <c r="A30" s="128" t="s">
        <v>53</v>
      </c>
      <c r="B30" s="126" t="s">
        <v>54</v>
      </c>
      <c r="C30" s="124">
        <v>915910.299</v>
      </c>
    </row>
    <row r="31" spans="1:3" ht="17.45" customHeight="1" thickBot="1">
      <c r="A31" s="129" t="s">
        <v>55</v>
      </c>
      <c r="B31" s="126" t="s">
        <v>56</v>
      </c>
      <c r="C31" s="124">
        <v>915910.299</v>
      </c>
    </row>
    <row r="32" spans="1:3" ht="17.45" customHeight="1" thickBot="1">
      <c r="A32" s="129" t="s">
        <v>57</v>
      </c>
      <c r="B32" s="126" t="s">
        <v>58</v>
      </c>
      <c r="C32" s="124">
        <v>0</v>
      </c>
    </row>
    <row r="33" spans="1:7" ht="17.45" customHeight="1" thickBot="1">
      <c r="A33" s="128" t="s">
        <v>59</v>
      </c>
      <c r="B33" s="126" t="s">
        <v>60</v>
      </c>
      <c r="C33" s="124">
        <v>334584.24599999998</v>
      </c>
    </row>
    <row r="34" spans="1:7" ht="17.45" customHeight="1" thickBot="1">
      <c r="A34" s="129" t="s">
        <v>61</v>
      </c>
      <c r="B34" s="126" t="s">
        <v>62</v>
      </c>
      <c r="C34" s="124">
        <v>314694.11200000002</v>
      </c>
    </row>
    <row r="35" spans="1:7" ht="17.45" customHeight="1" thickBot="1">
      <c r="A35" s="129" t="s">
        <v>63</v>
      </c>
      <c r="B35" s="126" t="s">
        <v>64</v>
      </c>
      <c r="C35" s="124">
        <v>19890.133999999998</v>
      </c>
    </row>
    <row r="36" spans="1:7" ht="17.45" customHeight="1" thickBot="1">
      <c r="A36" s="128" t="s">
        <v>65</v>
      </c>
      <c r="B36" s="126" t="s">
        <v>66</v>
      </c>
      <c r="C36" s="124">
        <v>0</v>
      </c>
    </row>
    <row r="37" spans="1:7" ht="17.45" customHeight="1" thickBot="1">
      <c r="A37" s="122" t="s">
        <v>67</v>
      </c>
      <c r="B37" s="126" t="s">
        <v>68</v>
      </c>
      <c r="C37" s="124">
        <v>0</v>
      </c>
    </row>
    <row r="38" spans="1:7" ht="17.45" customHeight="1" thickBot="1">
      <c r="A38" s="122" t="s">
        <v>69</v>
      </c>
      <c r="B38" s="126" t="s">
        <v>70</v>
      </c>
      <c r="C38" s="124">
        <v>6462593.7400000002</v>
      </c>
    </row>
    <row r="39" spans="1:7" ht="17.45" customHeight="1" thickBot="1">
      <c r="A39" s="122" t="s">
        <v>71</v>
      </c>
      <c r="B39" s="126" t="s">
        <v>72</v>
      </c>
      <c r="C39" s="124">
        <v>166988.04400000002</v>
      </c>
    </row>
    <row r="40" spans="1:7" ht="17.45" customHeight="1" thickBot="1">
      <c r="A40" s="122" t="s">
        <v>73</v>
      </c>
      <c r="B40" s="126" t="s">
        <v>74</v>
      </c>
      <c r="C40" s="124">
        <v>0</v>
      </c>
    </row>
    <row r="41" spans="1:7" ht="17.45" customHeight="1" thickBot="1">
      <c r="A41" s="122" t="s">
        <v>75</v>
      </c>
      <c r="B41" s="126" t="s">
        <v>76</v>
      </c>
      <c r="C41" s="124">
        <v>733083.15800000005</v>
      </c>
    </row>
    <row r="42" spans="1:7" ht="17.45" customHeight="1" thickBot="1">
      <c r="A42" s="122" t="s">
        <v>77</v>
      </c>
      <c r="B42" s="126" t="s">
        <v>78</v>
      </c>
      <c r="C42" s="124">
        <v>0</v>
      </c>
    </row>
    <row r="43" spans="1:7" ht="17.45" customHeight="1" thickBot="1">
      <c r="A43" s="122" t="s">
        <v>79</v>
      </c>
      <c r="B43" s="126" t="s">
        <v>80</v>
      </c>
      <c r="C43" s="124">
        <v>972766.48402461491</v>
      </c>
    </row>
    <row r="44" spans="1:7" ht="17.45" customHeight="1" thickBot="1">
      <c r="A44" s="122" t="s">
        <v>81</v>
      </c>
      <c r="B44" s="130" t="s">
        <v>82</v>
      </c>
      <c r="C44" s="124">
        <v>395457.22600000002</v>
      </c>
      <c r="G44" s="122"/>
    </row>
    <row r="45" spans="1:7" ht="17.45" customHeight="1" thickBot="1">
      <c r="A45" s="131" t="s">
        <v>83</v>
      </c>
      <c r="B45" s="123" t="s">
        <v>84</v>
      </c>
      <c r="C45" s="124">
        <v>51470864.929332763</v>
      </c>
    </row>
    <row r="46" spans="1:7" ht="17.45" customHeight="1" thickBot="1">
      <c r="A46" s="120" t="s">
        <v>85</v>
      </c>
      <c r="B46" s="118"/>
      <c r="C46" s="123"/>
    </row>
    <row r="47" spans="1:7" ht="17.45" customHeight="1" thickBot="1">
      <c r="A47" s="122" t="s">
        <v>86</v>
      </c>
      <c r="B47" s="123" t="s">
        <v>87</v>
      </c>
      <c r="C47" s="124">
        <v>25048330.7078881</v>
      </c>
    </row>
    <row r="48" spans="1:7" ht="17.45" customHeight="1" thickBot="1">
      <c r="A48" s="128" t="s">
        <v>88</v>
      </c>
      <c r="B48" s="125" t="s">
        <v>89</v>
      </c>
      <c r="C48" s="124">
        <v>21256480.852975998</v>
      </c>
    </row>
    <row r="49" spans="1:11" ht="17.45" customHeight="1" thickBot="1">
      <c r="A49" s="129" t="s">
        <v>90</v>
      </c>
      <c r="B49" s="126" t="s">
        <v>91</v>
      </c>
      <c r="C49" s="124">
        <v>0</v>
      </c>
    </row>
    <row r="50" spans="1:11" ht="17.45" customHeight="1" thickBot="1">
      <c r="A50" s="129" t="s">
        <v>92</v>
      </c>
      <c r="B50" s="126" t="s">
        <v>93</v>
      </c>
      <c r="C50" s="124">
        <v>20541496.116975997</v>
      </c>
    </row>
    <row r="51" spans="1:11" ht="17.45" customHeight="1" thickBot="1">
      <c r="A51" s="129" t="s">
        <v>94</v>
      </c>
      <c r="B51" s="126" t="s">
        <v>95</v>
      </c>
      <c r="C51" s="124">
        <v>714984.73600000003</v>
      </c>
    </row>
    <row r="52" spans="1:11" ht="17.45" customHeight="1" thickBot="1">
      <c r="A52" s="128" t="s">
        <v>96</v>
      </c>
      <c r="B52" s="126" t="s">
        <v>97</v>
      </c>
      <c r="C52" s="124">
        <v>3791849.8549120999</v>
      </c>
      <c r="K52" s="129"/>
    </row>
    <row r="53" spans="1:11" ht="17.45" customHeight="1" thickBot="1">
      <c r="A53" s="129" t="s">
        <v>90</v>
      </c>
      <c r="B53" s="126" t="s">
        <v>98</v>
      </c>
      <c r="C53" s="124">
        <v>0</v>
      </c>
      <c r="K53" s="129"/>
    </row>
    <row r="54" spans="1:11" ht="17.45" customHeight="1" thickBot="1">
      <c r="A54" s="129" t="s">
        <v>92</v>
      </c>
      <c r="B54" s="126" t="s">
        <v>99</v>
      </c>
      <c r="C54" s="124">
        <v>3627867.5229121</v>
      </c>
      <c r="K54" s="129"/>
    </row>
    <row r="55" spans="1:11" ht="17.45" customHeight="1" thickBot="1">
      <c r="A55" s="129" t="s">
        <v>94</v>
      </c>
      <c r="B55" s="126" t="s">
        <v>100</v>
      </c>
      <c r="C55" s="124">
        <v>163982.33200000002</v>
      </c>
    </row>
    <row r="56" spans="1:11" ht="17.45" customHeight="1" thickBot="1">
      <c r="A56" s="122" t="s">
        <v>101</v>
      </c>
      <c r="B56" s="126" t="s">
        <v>102</v>
      </c>
      <c r="C56" s="124">
        <v>1110236.2376557188</v>
      </c>
    </row>
    <row r="57" spans="1:11" ht="17.45" customHeight="1" thickBot="1">
      <c r="A57" s="128" t="s">
        <v>103</v>
      </c>
      <c r="B57" s="126" t="s">
        <v>104</v>
      </c>
      <c r="C57" s="124">
        <v>786893.99518674286</v>
      </c>
    </row>
    <row r="58" spans="1:11" ht="17.45" customHeight="1" thickBot="1">
      <c r="A58" s="129" t="s">
        <v>90</v>
      </c>
      <c r="B58" s="126" t="s">
        <v>105</v>
      </c>
      <c r="C58" s="124">
        <v>0</v>
      </c>
    </row>
    <row r="59" spans="1:11" ht="17.45" customHeight="1" thickBot="1">
      <c r="A59" s="129" t="s">
        <v>92</v>
      </c>
      <c r="B59" s="126" t="s">
        <v>106</v>
      </c>
      <c r="C59" s="124">
        <v>747351.48518674285</v>
      </c>
    </row>
    <row r="60" spans="1:11" ht="17.45" customHeight="1" thickBot="1">
      <c r="A60" s="129" t="s">
        <v>94</v>
      </c>
      <c r="B60" s="126" t="s">
        <v>107</v>
      </c>
      <c r="C60" s="124">
        <v>39542.51</v>
      </c>
    </row>
    <row r="61" spans="1:11" ht="17.45" customHeight="1" thickBot="1">
      <c r="A61" s="128" t="s">
        <v>108</v>
      </c>
      <c r="B61" s="126" t="s">
        <v>109</v>
      </c>
      <c r="C61" s="124">
        <v>323342.24246897595</v>
      </c>
    </row>
    <row r="62" spans="1:11" ht="17.45" customHeight="1" thickBot="1">
      <c r="A62" s="129" t="s">
        <v>90</v>
      </c>
      <c r="B62" s="126" t="s">
        <v>110</v>
      </c>
      <c r="C62" s="124">
        <v>0</v>
      </c>
    </row>
    <row r="63" spans="1:11" ht="17.45" customHeight="1" thickBot="1">
      <c r="A63" s="129" t="s">
        <v>92</v>
      </c>
      <c r="B63" s="126" t="s">
        <v>111</v>
      </c>
      <c r="C63" s="124">
        <v>301146.53746897593</v>
      </c>
    </row>
    <row r="64" spans="1:11" ht="17.45" customHeight="1" thickBot="1">
      <c r="A64" s="129" t="s">
        <v>94</v>
      </c>
      <c r="B64" s="126" t="s">
        <v>112</v>
      </c>
      <c r="C64" s="124">
        <v>22195.705000000002</v>
      </c>
    </row>
    <row r="65" spans="1:3" ht="17.45" customHeight="1" thickBot="1">
      <c r="A65" s="122" t="s">
        <v>113</v>
      </c>
      <c r="B65" s="126" t="s">
        <v>114</v>
      </c>
      <c r="C65" s="124">
        <v>4539027.8446043301</v>
      </c>
    </row>
    <row r="66" spans="1:3" ht="17.45" customHeight="1" thickBot="1">
      <c r="A66" s="128" t="s">
        <v>90</v>
      </c>
      <c r="B66" s="126" t="s">
        <v>115</v>
      </c>
      <c r="C66" s="124">
        <v>4539027.8446043301</v>
      </c>
    </row>
    <row r="67" spans="1:3" ht="17.45" customHeight="1" thickBot="1">
      <c r="A67" s="128" t="s">
        <v>92</v>
      </c>
      <c r="B67" s="126" t="s">
        <v>116</v>
      </c>
      <c r="C67" s="124">
        <v>0</v>
      </c>
    </row>
    <row r="68" spans="1:3" ht="17.45" customHeight="1" thickBot="1">
      <c r="A68" s="128" t="s">
        <v>94</v>
      </c>
      <c r="B68" s="126" t="s">
        <v>117</v>
      </c>
      <c r="C68" s="124">
        <v>0</v>
      </c>
    </row>
    <row r="69" spans="1:3" ht="17.45" customHeight="1" thickBot="1">
      <c r="A69" s="122" t="s">
        <v>118</v>
      </c>
      <c r="B69" s="126" t="s">
        <v>119</v>
      </c>
      <c r="C69" s="124">
        <v>0</v>
      </c>
    </row>
    <row r="70" spans="1:3" ht="17.45" customHeight="1" thickBot="1">
      <c r="A70" s="122" t="s">
        <v>120</v>
      </c>
      <c r="B70" s="126" t="s">
        <v>121</v>
      </c>
      <c r="C70" s="124">
        <v>522480.54200000002</v>
      </c>
    </row>
    <row r="71" spans="1:3" ht="17.45" customHeight="1" thickBot="1">
      <c r="A71" s="122" t="s">
        <v>122</v>
      </c>
      <c r="B71" s="126" t="s">
        <v>123</v>
      </c>
      <c r="C71" s="124">
        <v>0</v>
      </c>
    </row>
    <row r="72" spans="1:3" ht="17.45" customHeight="1" thickBot="1">
      <c r="A72" s="122" t="s">
        <v>124</v>
      </c>
      <c r="B72" s="126" t="s">
        <v>125</v>
      </c>
      <c r="C72" s="124">
        <v>0</v>
      </c>
    </row>
    <row r="73" spans="1:3" ht="17.45" customHeight="1" thickBot="1">
      <c r="A73" s="122" t="s">
        <v>126</v>
      </c>
      <c r="B73" s="126" t="s">
        <v>127</v>
      </c>
      <c r="C73" s="124">
        <v>183598.621891238</v>
      </c>
    </row>
    <row r="74" spans="1:3" ht="17.45" customHeight="1" thickBot="1">
      <c r="A74" s="122" t="s">
        <v>35</v>
      </c>
      <c r="B74" s="126" t="s">
        <v>128</v>
      </c>
      <c r="C74" s="124">
        <v>0</v>
      </c>
    </row>
    <row r="75" spans="1:3" ht="17.45" customHeight="1" thickBot="1">
      <c r="A75" s="122" t="s">
        <v>129</v>
      </c>
      <c r="B75" s="126" t="s">
        <v>130</v>
      </c>
      <c r="C75" s="124">
        <v>0</v>
      </c>
    </row>
    <row r="76" spans="1:3" ht="17.45" customHeight="1" thickBot="1">
      <c r="A76" s="122" t="s">
        <v>131</v>
      </c>
      <c r="B76" s="126" t="s">
        <v>132</v>
      </c>
      <c r="C76" s="124">
        <v>0</v>
      </c>
    </row>
    <row r="77" spans="1:3" ht="17.45" customHeight="1" thickBot="1">
      <c r="A77" s="122" t="s">
        <v>133</v>
      </c>
      <c r="B77" s="126" t="s">
        <v>134</v>
      </c>
      <c r="C77" s="124">
        <v>2146779.0189999999</v>
      </c>
    </row>
    <row r="78" spans="1:3" ht="17.45" customHeight="1" thickBot="1">
      <c r="A78" s="122" t="s">
        <v>135</v>
      </c>
      <c r="B78" s="126" t="s">
        <v>136</v>
      </c>
      <c r="C78" s="124">
        <v>0</v>
      </c>
    </row>
    <row r="79" spans="1:3" ht="17.45" customHeight="1" thickBot="1">
      <c r="A79" s="122" t="s">
        <v>137</v>
      </c>
      <c r="B79" s="126" t="s">
        <v>138</v>
      </c>
      <c r="C79" s="124">
        <v>0</v>
      </c>
    </row>
    <row r="80" spans="1:3" ht="17.45" customHeight="1" thickBot="1">
      <c r="A80" s="122" t="s">
        <v>139</v>
      </c>
      <c r="B80" s="126" t="s">
        <v>140</v>
      </c>
      <c r="C80" s="124">
        <v>0</v>
      </c>
    </row>
    <row r="81" spans="1:3" ht="17.45" customHeight="1" thickBot="1">
      <c r="A81" s="128" t="s">
        <v>141</v>
      </c>
      <c r="B81" s="126" t="s">
        <v>142</v>
      </c>
      <c r="C81" s="124">
        <v>0</v>
      </c>
    </row>
    <row r="82" spans="1:3" ht="17.45" customHeight="1" thickBot="1">
      <c r="A82" s="128" t="s">
        <v>143</v>
      </c>
      <c r="B82" s="126" t="s">
        <v>144</v>
      </c>
      <c r="C82" s="124">
        <v>0</v>
      </c>
    </row>
    <row r="83" spans="1:3" ht="17.45" customHeight="1" thickBot="1">
      <c r="A83" s="122" t="s">
        <v>145</v>
      </c>
      <c r="B83" s="126" t="s">
        <v>146</v>
      </c>
      <c r="C83" s="124">
        <v>404817.60799999995</v>
      </c>
    </row>
    <row r="84" spans="1:3" ht="17.45" customHeight="1" thickBot="1">
      <c r="A84" s="120" t="s">
        <v>147</v>
      </c>
      <c r="B84" s="126" t="s">
        <v>148</v>
      </c>
      <c r="C84" s="124">
        <v>33955270.581039384</v>
      </c>
    </row>
    <row r="85" spans="1:3" ht="15" thickBot="1">
      <c r="A85" s="120" t="s">
        <v>149</v>
      </c>
      <c r="B85" s="132" t="s">
        <v>150</v>
      </c>
      <c r="C85" s="124">
        <v>17515594.348293375</v>
      </c>
    </row>
    <row r="86" spans="1:3">
      <c r="A86" s="133"/>
    </row>
    <row r="87" spans="1:3">
      <c r="A87" s="134"/>
    </row>
    <row r="88" spans="1:3">
      <c r="A88" s="134" t="s">
        <v>622</v>
      </c>
    </row>
    <row r="175" spans="1:1">
      <c r="A175" s="135"/>
    </row>
    <row r="234" spans="1:1">
      <c r="A234" s="135"/>
    </row>
    <row r="328" spans="1:1">
      <c r="A328" s="135"/>
    </row>
    <row r="371" spans="1:1">
      <c r="A371" s="135"/>
    </row>
    <row r="382" spans="1:1">
      <c r="A382" s="135"/>
    </row>
    <row r="383" spans="1:1">
      <c r="A383" s="135"/>
    </row>
    <row r="392" spans="1:1">
      <c r="A392" s="135"/>
    </row>
    <row r="393" spans="1:1">
      <c r="A393" s="135"/>
    </row>
    <row r="448" spans="1:1">
      <c r="A448" s="135"/>
    </row>
    <row r="449" spans="1:1">
      <c r="A449" s="135"/>
    </row>
    <row r="530" spans="1:1">
      <c r="A530" s="135"/>
    </row>
    <row r="531" spans="1:1">
      <c r="A531" s="135"/>
    </row>
    <row r="599" spans="1:1">
      <c r="A599" s="135"/>
    </row>
    <row r="600" spans="1:1">
      <c r="A600" s="135"/>
    </row>
    <row r="623" spans="1:1">
      <c r="A623" s="135"/>
    </row>
    <row r="624" spans="1:1">
      <c r="A624" s="135"/>
    </row>
    <row r="660" spans="1:1">
      <c r="A660" s="135"/>
    </row>
    <row r="661" spans="1:1">
      <c r="A661" s="135"/>
    </row>
    <row r="683" spans="1:1">
      <c r="A683" s="135"/>
    </row>
    <row r="684" spans="1:1">
      <c r="A684" s="135"/>
    </row>
    <row r="714" spans="1:1">
      <c r="A714" s="135"/>
    </row>
    <row r="762" spans="1:1">
      <c r="A762" s="13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0"/>
  <sheetViews>
    <sheetView showGridLines="0" zoomScale="85" zoomScaleNormal="85" workbookViewId="0">
      <selection sqref="A1:A2"/>
    </sheetView>
  </sheetViews>
  <sheetFormatPr defaultRowHeight="14.25"/>
  <cols>
    <col min="1" max="1" width="66" style="106" bestFit="1" customWidth="1"/>
    <col min="2" max="2" width="9.140625" style="106"/>
    <col min="3" max="11" width="17.140625" style="106" customWidth="1"/>
    <col min="12" max="19" width="18.7109375" style="106" customWidth="1"/>
    <col min="20" max="16384" width="9.140625" style="106"/>
  </cols>
  <sheetData>
    <row r="1" spans="1:19" ht="15.75" customHeight="1">
      <c r="A1" s="208" t="s">
        <v>621</v>
      </c>
      <c r="B1" s="136"/>
      <c r="C1" s="136">
        <v>1</v>
      </c>
      <c r="D1" s="136">
        <v>2</v>
      </c>
      <c r="E1" s="136">
        <v>3</v>
      </c>
      <c r="F1" s="136">
        <v>4</v>
      </c>
      <c r="G1" s="136">
        <v>5</v>
      </c>
      <c r="H1" s="136">
        <v>6</v>
      </c>
      <c r="I1" s="136">
        <v>7</v>
      </c>
      <c r="J1" s="136">
        <v>8</v>
      </c>
      <c r="K1" s="136">
        <v>9</v>
      </c>
      <c r="L1" s="105"/>
      <c r="M1" s="105"/>
      <c r="N1" s="105"/>
      <c r="O1" s="105"/>
      <c r="P1" s="105"/>
      <c r="Q1" s="105"/>
      <c r="R1" s="105"/>
      <c r="S1" s="105"/>
    </row>
    <row r="2" spans="1:19" ht="21" customHeight="1" thickBot="1">
      <c r="A2" s="208"/>
      <c r="B2" s="136"/>
      <c r="C2" s="136"/>
      <c r="D2" s="136"/>
      <c r="E2" s="136"/>
      <c r="F2" s="136"/>
      <c r="G2" s="136"/>
      <c r="H2" s="136"/>
      <c r="I2" s="136"/>
      <c r="J2" s="136"/>
      <c r="K2" s="136"/>
      <c r="L2" s="105"/>
      <c r="M2" s="105"/>
      <c r="N2" s="105"/>
      <c r="O2" s="105"/>
      <c r="P2" s="105"/>
      <c r="Q2" s="105"/>
      <c r="R2" s="105"/>
      <c r="S2" s="105"/>
    </row>
    <row r="3" spans="1:19" ht="38.25" customHeight="1" thickBot="1">
      <c r="A3" s="137"/>
      <c r="B3" s="137"/>
      <c r="C3" s="212" t="s">
        <v>151</v>
      </c>
      <c r="D3" s="213"/>
      <c r="E3" s="213"/>
      <c r="F3" s="213"/>
      <c r="G3" s="213"/>
      <c r="H3" s="213"/>
      <c r="I3" s="213"/>
      <c r="J3" s="213"/>
      <c r="K3" s="214"/>
      <c r="L3" s="212" t="s">
        <v>151</v>
      </c>
      <c r="M3" s="213"/>
      <c r="N3" s="214"/>
      <c r="O3" s="213" t="s">
        <v>187</v>
      </c>
      <c r="P3" s="213"/>
      <c r="Q3" s="213"/>
      <c r="R3" s="217"/>
      <c r="S3" s="218" t="s">
        <v>188</v>
      </c>
    </row>
    <row r="4" spans="1:19" ht="51.75" thickBot="1">
      <c r="A4" s="137"/>
      <c r="B4" s="137"/>
      <c r="C4" s="138" t="s">
        <v>152</v>
      </c>
      <c r="D4" s="108" t="s">
        <v>153</v>
      </c>
      <c r="E4" s="108" t="s">
        <v>154</v>
      </c>
      <c r="F4" s="108" t="s">
        <v>155</v>
      </c>
      <c r="G4" s="108" t="s">
        <v>156</v>
      </c>
      <c r="H4" s="108" t="s">
        <v>157</v>
      </c>
      <c r="I4" s="108" t="s">
        <v>158</v>
      </c>
      <c r="J4" s="108" t="s">
        <v>159</v>
      </c>
      <c r="K4" s="139" t="s">
        <v>160</v>
      </c>
      <c r="L4" s="138" t="s">
        <v>189</v>
      </c>
      <c r="M4" s="108" t="s">
        <v>190</v>
      </c>
      <c r="N4" s="139" t="s">
        <v>191</v>
      </c>
      <c r="O4" s="198" t="s">
        <v>192</v>
      </c>
      <c r="P4" s="108" t="s">
        <v>193</v>
      </c>
      <c r="Q4" s="108" t="s">
        <v>194</v>
      </c>
      <c r="R4" s="108" t="s">
        <v>195</v>
      </c>
      <c r="S4" s="219"/>
    </row>
    <row r="5" spans="1:19" ht="15" thickBot="1">
      <c r="A5" s="137"/>
      <c r="B5" s="137"/>
      <c r="C5" s="140" t="s">
        <v>2</v>
      </c>
      <c r="D5" s="141" t="s">
        <v>161</v>
      </c>
      <c r="E5" s="141" t="s">
        <v>162</v>
      </c>
      <c r="F5" s="141" t="s">
        <v>163</v>
      </c>
      <c r="G5" s="141" t="s">
        <v>164</v>
      </c>
      <c r="H5" s="141" t="s">
        <v>165</v>
      </c>
      <c r="I5" s="141" t="s">
        <v>166</v>
      </c>
      <c r="J5" s="141" t="s">
        <v>167</v>
      </c>
      <c r="K5" s="142" t="s">
        <v>168</v>
      </c>
      <c r="L5" s="143" t="s">
        <v>196</v>
      </c>
      <c r="M5" s="109" t="s">
        <v>197</v>
      </c>
      <c r="N5" s="144" t="s">
        <v>198</v>
      </c>
      <c r="O5" s="145" t="s">
        <v>199</v>
      </c>
      <c r="P5" s="109" t="s">
        <v>200</v>
      </c>
      <c r="Q5" s="109" t="s">
        <v>201</v>
      </c>
      <c r="R5" s="109" t="s">
        <v>202</v>
      </c>
      <c r="S5" s="144" t="s">
        <v>203</v>
      </c>
    </row>
    <row r="6" spans="1:19" ht="15" thickBot="1">
      <c r="A6" s="215" t="s">
        <v>169</v>
      </c>
      <c r="B6" s="216"/>
      <c r="C6" s="216"/>
      <c r="D6" s="216"/>
      <c r="E6" s="216"/>
      <c r="F6" s="216"/>
      <c r="G6" s="216"/>
      <c r="H6" s="216"/>
      <c r="I6" s="216"/>
      <c r="J6" s="216"/>
      <c r="K6" s="220"/>
      <c r="L6" s="146"/>
      <c r="M6" s="146"/>
      <c r="N6" s="146"/>
      <c r="O6" s="146"/>
      <c r="P6" s="146"/>
      <c r="Q6" s="146"/>
      <c r="R6" s="146"/>
      <c r="S6" s="147"/>
    </row>
    <row r="7" spans="1:19" ht="19.149999999999999" customHeight="1" thickBot="1">
      <c r="A7" s="148" t="s">
        <v>170</v>
      </c>
      <c r="B7" s="149" t="s">
        <v>20</v>
      </c>
      <c r="C7" s="124">
        <v>20215.419999999998</v>
      </c>
      <c r="D7" s="124">
        <v>902328.92500000005</v>
      </c>
      <c r="E7" s="124">
        <v>959288.62</v>
      </c>
      <c r="F7" s="124">
        <v>8090315.0650000004</v>
      </c>
      <c r="G7" s="124">
        <v>3772716.4249999998</v>
      </c>
      <c r="H7" s="124">
        <v>724604.93894999998</v>
      </c>
      <c r="I7" s="124">
        <v>4309921.4247500002</v>
      </c>
      <c r="J7" s="124">
        <v>1191277.635</v>
      </c>
      <c r="K7" s="124">
        <v>1839.327</v>
      </c>
      <c r="L7" s="150">
        <v>0</v>
      </c>
      <c r="M7" s="150">
        <v>0</v>
      </c>
      <c r="N7" s="150">
        <v>0</v>
      </c>
      <c r="O7" s="151"/>
      <c r="P7" s="151"/>
      <c r="Q7" s="151"/>
      <c r="R7" s="151"/>
      <c r="S7" s="150">
        <v>19972507.780700002</v>
      </c>
    </row>
    <row r="8" spans="1:19" ht="19.149999999999999" customHeight="1" thickBot="1">
      <c r="A8" s="148" t="s">
        <v>171</v>
      </c>
      <c r="B8" s="149" t="s">
        <v>22</v>
      </c>
      <c r="C8" s="124">
        <v>0</v>
      </c>
      <c r="D8" s="124">
        <v>0</v>
      </c>
      <c r="E8" s="124">
        <v>0</v>
      </c>
      <c r="F8" s="124">
        <v>0</v>
      </c>
      <c r="G8" s="124">
        <v>0</v>
      </c>
      <c r="H8" s="124">
        <v>0</v>
      </c>
      <c r="I8" s="124">
        <v>0</v>
      </c>
      <c r="J8" s="124">
        <v>0</v>
      </c>
      <c r="K8" s="124">
        <v>0</v>
      </c>
      <c r="L8" s="150">
        <v>0</v>
      </c>
      <c r="M8" s="150">
        <v>0</v>
      </c>
      <c r="N8" s="150">
        <v>0</v>
      </c>
      <c r="O8" s="151"/>
      <c r="P8" s="151"/>
      <c r="Q8" s="151"/>
      <c r="R8" s="151"/>
      <c r="S8" s="150">
        <v>0</v>
      </c>
    </row>
    <row r="9" spans="1:19" ht="19.149999999999999" customHeight="1" thickBot="1">
      <c r="A9" s="148" t="s">
        <v>172</v>
      </c>
      <c r="B9" s="149" t="s">
        <v>24</v>
      </c>
      <c r="C9" s="151"/>
      <c r="D9" s="151"/>
      <c r="E9" s="151"/>
      <c r="F9" s="151"/>
      <c r="G9" s="151"/>
      <c r="H9" s="151"/>
      <c r="I9" s="151"/>
      <c r="J9" s="151"/>
      <c r="K9" s="151"/>
      <c r="L9" s="151"/>
      <c r="M9" s="151"/>
      <c r="N9" s="151"/>
      <c r="O9" s="150">
        <v>0</v>
      </c>
      <c r="P9" s="150">
        <v>0</v>
      </c>
      <c r="Q9" s="150">
        <v>0</v>
      </c>
      <c r="R9" s="150">
        <v>0</v>
      </c>
      <c r="S9" s="150">
        <v>0</v>
      </c>
    </row>
    <row r="10" spans="1:19" ht="19.149999999999999" customHeight="1" thickBot="1">
      <c r="A10" s="148" t="s">
        <v>173</v>
      </c>
      <c r="B10" s="149" t="s">
        <v>26</v>
      </c>
      <c r="C10" s="124">
        <v>0</v>
      </c>
      <c r="D10" s="124">
        <v>3425.4180000000001</v>
      </c>
      <c r="E10" s="124">
        <v>12005.898999999999</v>
      </c>
      <c r="F10" s="124">
        <v>28498.021000000001</v>
      </c>
      <c r="G10" s="124">
        <v>5864.4920000000002</v>
      </c>
      <c r="H10" s="124">
        <v>158390.80807999999</v>
      </c>
      <c r="I10" s="124">
        <v>258340.09497999999</v>
      </c>
      <c r="J10" s="124">
        <v>108752.47068000001</v>
      </c>
      <c r="K10" s="124">
        <v>0</v>
      </c>
      <c r="L10" s="150">
        <v>0</v>
      </c>
      <c r="M10" s="150">
        <v>0</v>
      </c>
      <c r="N10" s="150">
        <v>0</v>
      </c>
      <c r="O10" s="150">
        <v>0</v>
      </c>
      <c r="P10" s="150">
        <v>0</v>
      </c>
      <c r="Q10" s="150">
        <v>0</v>
      </c>
      <c r="R10" s="150">
        <v>0</v>
      </c>
      <c r="S10" s="150">
        <v>575277.20374000003</v>
      </c>
    </row>
    <row r="11" spans="1:19" ht="19.149999999999999" customHeight="1" thickBot="1">
      <c r="A11" s="148" t="s">
        <v>174</v>
      </c>
      <c r="B11" s="149" t="s">
        <v>38</v>
      </c>
      <c r="C11" s="124">
        <v>20215.419999999998</v>
      </c>
      <c r="D11" s="124">
        <v>898903.50699999998</v>
      </c>
      <c r="E11" s="124">
        <v>947282.72100000002</v>
      </c>
      <c r="F11" s="124">
        <v>8061817.0439999998</v>
      </c>
      <c r="G11" s="124">
        <v>3766851.9330000002</v>
      </c>
      <c r="H11" s="124">
        <v>566214.13086999988</v>
      </c>
      <c r="I11" s="124">
        <v>4051581.3297700002</v>
      </c>
      <c r="J11" s="124">
        <v>1082525.16432</v>
      </c>
      <c r="K11" s="124">
        <v>1839.327</v>
      </c>
      <c r="L11" s="150">
        <v>0</v>
      </c>
      <c r="M11" s="150">
        <v>0</v>
      </c>
      <c r="N11" s="150">
        <v>0</v>
      </c>
      <c r="O11" s="150">
        <v>0</v>
      </c>
      <c r="P11" s="150">
        <v>0</v>
      </c>
      <c r="Q11" s="150">
        <v>0</v>
      </c>
      <c r="R11" s="150">
        <v>0</v>
      </c>
      <c r="S11" s="150">
        <v>19397230.576959997</v>
      </c>
    </row>
    <row r="12" spans="1:19" ht="19.149999999999999" customHeight="1" thickBot="1">
      <c r="A12" s="209" t="s">
        <v>175</v>
      </c>
      <c r="B12" s="210"/>
      <c r="C12" s="210"/>
      <c r="D12" s="210"/>
      <c r="E12" s="210"/>
      <c r="F12" s="210"/>
      <c r="G12" s="210"/>
      <c r="H12" s="210"/>
      <c r="I12" s="210"/>
      <c r="J12" s="210"/>
      <c r="K12" s="211"/>
      <c r="L12" s="152"/>
      <c r="M12" s="152"/>
      <c r="N12" s="152"/>
      <c r="O12" s="152"/>
      <c r="P12" s="152"/>
      <c r="Q12" s="152"/>
      <c r="R12" s="152"/>
      <c r="S12" s="153"/>
    </row>
    <row r="13" spans="1:19" ht="19.149999999999999" customHeight="1" thickBot="1">
      <c r="A13" s="148" t="s">
        <v>170</v>
      </c>
      <c r="B13" s="149" t="s">
        <v>40</v>
      </c>
      <c r="C13" s="124">
        <v>20307.279640000001</v>
      </c>
      <c r="D13" s="124">
        <v>853920.36661999999</v>
      </c>
      <c r="E13" s="124">
        <v>942997.71009000007</v>
      </c>
      <c r="F13" s="124">
        <v>7443587.2214299999</v>
      </c>
      <c r="G13" s="124">
        <v>3495916.4183100001</v>
      </c>
      <c r="H13" s="124">
        <v>703543.50254999998</v>
      </c>
      <c r="I13" s="124">
        <v>4008843.1447899998</v>
      </c>
      <c r="J13" s="124">
        <v>1168607.6145299999</v>
      </c>
      <c r="K13" s="124">
        <v>3688.1339900000003</v>
      </c>
      <c r="L13" s="150">
        <v>0</v>
      </c>
      <c r="M13" s="150">
        <v>0</v>
      </c>
      <c r="N13" s="150">
        <v>0</v>
      </c>
      <c r="O13" s="151"/>
      <c r="P13" s="151"/>
      <c r="Q13" s="151"/>
      <c r="R13" s="151"/>
      <c r="S13" s="150">
        <v>18641411.39195</v>
      </c>
    </row>
    <row r="14" spans="1:19" ht="19.149999999999999" customHeight="1" thickBot="1">
      <c r="A14" s="148" t="s">
        <v>171</v>
      </c>
      <c r="B14" s="149" t="s">
        <v>42</v>
      </c>
      <c r="C14" s="124">
        <v>0</v>
      </c>
      <c r="D14" s="124">
        <v>0</v>
      </c>
      <c r="E14" s="124">
        <v>0</v>
      </c>
      <c r="F14" s="124">
        <v>0</v>
      </c>
      <c r="G14" s="124">
        <v>0</v>
      </c>
      <c r="H14" s="124">
        <v>0</v>
      </c>
      <c r="I14" s="124">
        <v>0</v>
      </c>
      <c r="J14" s="124">
        <v>0</v>
      </c>
      <c r="K14" s="124">
        <v>0</v>
      </c>
      <c r="L14" s="150">
        <v>0</v>
      </c>
      <c r="M14" s="150">
        <v>0</v>
      </c>
      <c r="N14" s="150">
        <v>0</v>
      </c>
      <c r="O14" s="151"/>
      <c r="P14" s="151"/>
      <c r="Q14" s="151"/>
      <c r="R14" s="151"/>
      <c r="S14" s="150">
        <v>0</v>
      </c>
    </row>
    <row r="15" spans="1:19" ht="19.149999999999999" customHeight="1" thickBot="1">
      <c r="A15" s="148" t="s">
        <v>172</v>
      </c>
      <c r="B15" s="149" t="s">
        <v>44</v>
      </c>
      <c r="C15" s="151"/>
      <c r="D15" s="151"/>
      <c r="E15" s="151"/>
      <c r="F15" s="151"/>
      <c r="G15" s="151"/>
      <c r="H15" s="151"/>
      <c r="I15" s="151"/>
      <c r="J15" s="151"/>
      <c r="K15" s="151"/>
      <c r="L15" s="151"/>
      <c r="M15" s="151"/>
      <c r="N15" s="151"/>
      <c r="O15" s="150">
        <v>0</v>
      </c>
      <c r="P15" s="150">
        <v>0</v>
      </c>
      <c r="Q15" s="150">
        <v>0</v>
      </c>
      <c r="R15" s="150">
        <v>0</v>
      </c>
      <c r="S15" s="150">
        <v>0</v>
      </c>
    </row>
    <row r="16" spans="1:19" ht="19.149999999999999" customHeight="1" thickBot="1">
      <c r="A16" s="148" t="s">
        <v>173</v>
      </c>
      <c r="B16" s="149" t="s">
        <v>46</v>
      </c>
      <c r="C16" s="124">
        <v>0</v>
      </c>
      <c r="D16" s="124">
        <v>8716.3760000000002</v>
      </c>
      <c r="E16" s="124">
        <v>8351.4639999999999</v>
      </c>
      <c r="F16" s="124">
        <v>31972.949000000001</v>
      </c>
      <c r="G16" s="124">
        <v>9256.2900000000009</v>
      </c>
      <c r="H16" s="124">
        <v>184134.94490999999</v>
      </c>
      <c r="I16" s="124">
        <v>217616.78151</v>
      </c>
      <c r="J16" s="124">
        <v>168564.28087000002</v>
      </c>
      <c r="K16" s="124">
        <v>0</v>
      </c>
      <c r="L16" s="150">
        <v>0</v>
      </c>
      <c r="M16" s="150">
        <v>0</v>
      </c>
      <c r="N16" s="150">
        <v>0</v>
      </c>
      <c r="O16" s="150">
        <v>0</v>
      </c>
      <c r="P16" s="150">
        <v>0</v>
      </c>
      <c r="Q16" s="150">
        <v>0</v>
      </c>
      <c r="R16" s="150">
        <v>0</v>
      </c>
      <c r="S16" s="150">
        <v>580609.38873999997</v>
      </c>
    </row>
    <row r="17" spans="1:19" ht="19.149999999999999" customHeight="1" thickBot="1">
      <c r="A17" s="148" t="s">
        <v>174</v>
      </c>
      <c r="B17" s="149" t="s">
        <v>58</v>
      </c>
      <c r="C17" s="124">
        <v>20307.279640000001</v>
      </c>
      <c r="D17" s="124">
        <v>850482.35762000002</v>
      </c>
      <c r="E17" s="124">
        <v>930991.82209000003</v>
      </c>
      <c r="F17" s="124">
        <v>7415089.2014300004</v>
      </c>
      <c r="G17" s="124">
        <v>3490051.9143099999</v>
      </c>
      <c r="H17" s="124">
        <v>536858.39346999989</v>
      </c>
      <c r="I17" s="124">
        <v>3750503.3288099999</v>
      </c>
      <c r="J17" s="124">
        <v>1062829.5718499999</v>
      </c>
      <c r="K17" s="124">
        <v>3688.1339900000003</v>
      </c>
      <c r="L17" s="150">
        <v>0</v>
      </c>
      <c r="M17" s="150">
        <v>0</v>
      </c>
      <c r="N17" s="150">
        <v>0</v>
      </c>
      <c r="O17" s="150">
        <v>0</v>
      </c>
      <c r="P17" s="150">
        <v>0</v>
      </c>
      <c r="Q17" s="150">
        <v>0</v>
      </c>
      <c r="R17" s="150">
        <v>0</v>
      </c>
      <c r="S17" s="150">
        <v>18060802.003210001</v>
      </c>
    </row>
    <row r="18" spans="1:19" ht="19.149999999999999" customHeight="1" thickBot="1">
      <c r="A18" s="209" t="s">
        <v>176</v>
      </c>
      <c r="B18" s="210"/>
      <c r="C18" s="210"/>
      <c r="D18" s="210"/>
      <c r="E18" s="210"/>
      <c r="F18" s="210"/>
      <c r="G18" s="210"/>
      <c r="H18" s="210"/>
      <c r="I18" s="210"/>
      <c r="J18" s="210"/>
      <c r="K18" s="211"/>
      <c r="L18" s="152"/>
      <c r="M18" s="152"/>
      <c r="N18" s="152"/>
      <c r="O18" s="152"/>
      <c r="P18" s="152"/>
      <c r="Q18" s="152"/>
      <c r="R18" s="152"/>
      <c r="S18" s="153"/>
    </row>
    <row r="19" spans="1:19" ht="19.149999999999999" customHeight="1" thickBot="1">
      <c r="A19" s="148" t="s">
        <v>170</v>
      </c>
      <c r="B19" s="149" t="s">
        <v>60</v>
      </c>
      <c r="C19" s="124">
        <v>-424.74700000000001</v>
      </c>
      <c r="D19" s="124">
        <v>566153.91500000004</v>
      </c>
      <c r="E19" s="124">
        <v>844956.071</v>
      </c>
      <c r="F19" s="124">
        <v>6906987.585</v>
      </c>
      <c r="G19" s="124">
        <v>2378107.37</v>
      </c>
      <c r="H19" s="124">
        <v>520060.01299999998</v>
      </c>
      <c r="I19" s="124">
        <v>2160217.9109999998</v>
      </c>
      <c r="J19" s="124">
        <v>1116066.53</v>
      </c>
      <c r="K19" s="124">
        <v>0</v>
      </c>
      <c r="L19" s="150">
        <v>0</v>
      </c>
      <c r="M19" s="150">
        <v>0</v>
      </c>
      <c r="N19" s="150">
        <v>0</v>
      </c>
      <c r="O19" s="151"/>
      <c r="P19" s="151"/>
      <c r="Q19" s="151"/>
      <c r="R19" s="151"/>
      <c r="S19" s="150">
        <v>14492124.648</v>
      </c>
    </row>
    <row r="20" spans="1:19" ht="19.149999999999999" customHeight="1" thickBot="1">
      <c r="A20" s="148" t="s">
        <v>171</v>
      </c>
      <c r="B20" s="149" t="s">
        <v>62</v>
      </c>
      <c r="C20" s="124">
        <v>0</v>
      </c>
      <c r="D20" s="124">
        <v>0</v>
      </c>
      <c r="E20" s="124">
        <v>0</v>
      </c>
      <c r="F20" s="124">
        <v>0</v>
      </c>
      <c r="G20" s="124">
        <v>0</v>
      </c>
      <c r="H20" s="124">
        <v>0</v>
      </c>
      <c r="I20" s="124">
        <v>0</v>
      </c>
      <c r="J20" s="124">
        <v>0</v>
      </c>
      <c r="K20" s="124">
        <v>0</v>
      </c>
      <c r="L20" s="150">
        <v>0</v>
      </c>
      <c r="M20" s="150">
        <v>0</v>
      </c>
      <c r="N20" s="150">
        <v>0</v>
      </c>
      <c r="O20" s="151"/>
      <c r="P20" s="151"/>
      <c r="Q20" s="151"/>
      <c r="R20" s="151"/>
      <c r="S20" s="150">
        <v>0</v>
      </c>
    </row>
    <row r="21" spans="1:19" ht="19.149999999999999" customHeight="1" thickBot="1">
      <c r="A21" s="148" t="s">
        <v>172</v>
      </c>
      <c r="B21" s="149" t="s">
        <v>64</v>
      </c>
      <c r="C21" s="151"/>
      <c r="D21" s="151"/>
      <c r="E21" s="151"/>
      <c r="F21" s="151"/>
      <c r="G21" s="151"/>
      <c r="H21" s="151"/>
      <c r="I21" s="151"/>
      <c r="J21" s="151"/>
      <c r="K21" s="151"/>
      <c r="L21" s="151"/>
      <c r="M21" s="151"/>
      <c r="N21" s="151"/>
      <c r="O21" s="150">
        <v>0</v>
      </c>
      <c r="P21" s="150">
        <v>0</v>
      </c>
      <c r="Q21" s="150">
        <v>0</v>
      </c>
      <c r="R21" s="150">
        <v>-1151.4590000000001</v>
      </c>
      <c r="S21" s="150">
        <v>-1151.4590000000001</v>
      </c>
    </row>
    <row r="22" spans="1:19" ht="19.149999999999999" customHeight="1" thickBot="1">
      <c r="A22" s="148" t="s">
        <v>173</v>
      </c>
      <c r="B22" s="149" t="s">
        <v>66</v>
      </c>
      <c r="C22" s="124">
        <v>0</v>
      </c>
      <c r="D22" s="124">
        <v>0</v>
      </c>
      <c r="E22" s="124">
        <v>0</v>
      </c>
      <c r="F22" s="124">
        <v>0</v>
      </c>
      <c r="G22" s="124">
        <v>0</v>
      </c>
      <c r="H22" s="124">
        <v>-72207.78688</v>
      </c>
      <c r="I22" s="124">
        <v>-64567.728790000001</v>
      </c>
      <c r="J22" s="124">
        <v>-37184.901420000002</v>
      </c>
      <c r="K22" s="124">
        <v>0</v>
      </c>
      <c r="L22" s="150">
        <v>0</v>
      </c>
      <c r="M22" s="150">
        <v>0</v>
      </c>
      <c r="N22" s="150">
        <v>0</v>
      </c>
      <c r="O22" s="150">
        <v>0</v>
      </c>
      <c r="P22" s="150">
        <v>0</v>
      </c>
      <c r="Q22" s="150">
        <v>0</v>
      </c>
      <c r="R22" s="150">
        <v>-463.40300000000002</v>
      </c>
      <c r="S22" s="150">
        <v>168500.55275</v>
      </c>
    </row>
    <row r="23" spans="1:19" ht="19.149999999999999" customHeight="1" thickBot="1">
      <c r="A23" s="148" t="s">
        <v>174</v>
      </c>
      <c r="B23" s="149" t="s">
        <v>78</v>
      </c>
      <c r="C23" s="124">
        <v>-424.74700000000001</v>
      </c>
      <c r="D23" s="124">
        <v>561988.66</v>
      </c>
      <c r="E23" s="124">
        <v>844956.071</v>
      </c>
      <c r="F23" s="124">
        <v>6861135.8870000001</v>
      </c>
      <c r="G23" s="124">
        <v>2378107.37</v>
      </c>
      <c r="H23" s="124">
        <v>360787.76566999994</v>
      </c>
      <c r="I23" s="124">
        <v>2194413.0499999998</v>
      </c>
      <c r="J23" s="124">
        <v>1122196.63558</v>
      </c>
      <c r="K23" s="124">
        <v>0</v>
      </c>
      <c r="L23" s="150">
        <v>0</v>
      </c>
      <c r="M23" s="150">
        <v>0</v>
      </c>
      <c r="N23" s="150">
        <v>0</v>
      </c>
      <c r="O23" s="150">
        <v>0</v>
      </c>
      <c r="P23" s="150">
        <v>0</v>
      </c>
      <c r="Q23" s="150">
        <v>0</v>
      </c>
      <c r="R23" s="150">
        <v>-688.05600000000004</v>
      </c>
      <c r="S23" s="150">
        <v>14322472.63625</v>
      </c>
    </row>
    <row r="24" spans="1:19" ht="19.149999999999999" customHeight="1" thickBot="1">
      <c r="A24" s="209" t="s">
        <v>177</v>
      </c>
      <c r="B24" s="210"/>
      <c r="C24" s="210"/>
      <c r="D24" s="210"/>
      <c r="E24" s="210"/>
      <c r="F24" s="210"/>
      <c r="G24" s="210"/>
      <c r="H24" s="210"/>
      <c r="I24" s="210"/>
      <c r="J24" s="210"/>
      <c r="K24" s="211"/>
      <c r="L24" s="152"/>
      <c r="M24" s="152"/>
      <c r="N24" s="152"/>
      <c r="O24" s="152"/>
      <c r="P24" s="152"/>
      <c r="Q24" s="152"/>
      <c r="R24" s="152"/>
      <c r="S24" s="153"/>
    </row>
    <row r="25" spans="1:19" ht="19.149999999999999" customHeight="1" thickBot="1">
      <c r="A25" s="148" t="s">
        <v>170</v>
      </c>
      <c r="B25" s="149" t="s">
        <v>80</v>
      </c>
      <c r="C25" s="124">
        <v>0</v>
      </c>
      <c r="D25" s="124">
        <v>0</v>
      </c>
      <c r="E25" s="124">
        <v>0</v>
      </c>
      <c r="F25" s="124">
        <v>0</v>
      </c>
      <c r="G25" s="124">
        <v>0</v>
      </c>
      <c r="H25" s="124">
        <v>0</v>
      </c>
      <c r="I25" s="124">
        <v>0</v>
      </c>
      <c r="J25" s="124">
        <v>0</v>
      </c>
      <c r="K25" s="124">
        <v>0</v>
      </c>
      <c r="L25" s="150">
        <v>0</v>
      </c>
      <c r="M25" s="150">
        <v>0</v>
      </c>
      <c r="N25" s="150">
        <v>0</v>
      </c>
      <c r="O25" s="151"/>
      <c r="P25" s="151"/>
      <c r="Q25" s="151"/>
      <c r="R25" s="151"/>
      <c r="S25" s="150">
        <v>0</v>
      </c>
    </row>
    <row r="26" spans="1:19" ht="19.149999999999999" customHeight="1" thickBot="1">
      <c r="A26" s="148" t="s">
        <v>171</v>
      </c>
      <c r="B26" s="149" t="s">
        <v>82</v>
      </c>
      <c r="C26" s="124">
        <v>0</v>
      </c>
      <c r="D26" s="124">
        <v>0</v>
      </c>
      <c r="E26" s="124">
        <v>0</v>
      </c>
      <c r="F26" s="124">
        <v>0</v>
      </c>
      <c r="G26" s="124">
        <v>0</v>
      </c>
      <c r="H26" s="124">
        <v>0</v>
      </c>
      <c r="I26" s="124">
        <v>0</v>
      </c>
      <c r="J26" s="124">
        <v>0</v>
      </c>
      <c r="K26" s="124">
        <v>0</v>
      </c>
      <c r="L26" s="150">
        <v>0</v>
      </c>
      <c r="M26" s="150">
        <v>0</v>
      </c>
      <c r="N26" s="150">
        <v>0</v>
      </c>
      <c r="O26" s="151"/>
      <c r="P26" s="151"/>
      <c r="Q26" s="151"/>
      <c r="R26" s="151"/>
      <c r="S26" s="150">
        <v>0</v>
      </c>
    </row>
    <row r="27" spans="1:19" ht="19.149999999999999" customHeight="1" thickBot="1">
      <c r="A27" s="148" t="s">
        <v>178</v>
      </c>
      <c r="B27" s="149" t="s">
        <v>179</v>
      </c>
      <c r="C27" s="151"/>
      <c r="D27" s="151"/>
      <c r="E27" s="151"/>
      <c r="F27" s="151"/>
      <c r="G27" s="151"/>
      <c r="H27" s="151"/>
      <c r="I27" s="151"/>
      <c r="J27" s="151"/>
      <c r="K27" s="151"/>
      <c r="L27" s="151"/>
      <c r="M27" s="151"/>
      <c r="N27" s="151"/>
      <c r="O27" s="150">
        <v>0</v>
      </c>
      <c r="P27" s="150">
        <v>0</v>
      </c>
      <c r="Q27" s="150">
        <v>0</v>
      </c>
      <c r="R27" s="150">
        <v>0</v>
      </c>
      <c r="S27" s="150">
        <v>0</v>
      </c>
    </row>
    <row r="28" spans="1:19" ht="19.149999999999999" customHeight="1" thickBot="1">
      <c r="A28" s="148" t="s">
        <v>180</v>
      </c>
      <c r="B28" s="149" t="s">
        <v>181</v>
      </c>
      <c r="C28" s="124">
        <v>0</v>
      </c>
      <c r="D28" s="124">
        <v>0</v>
      </c>
      <c r="E28" s="124">
        <v>0</v>
      </c>
      <c r="F28" s="124">
        <v>0</v>
      </c>
      <c r="G28" s="124">
        <v>0</v>
      </c>
      <c r="H28" s="124">
        <v>0</v>
      </c>
      <c r="I28" s="124">
        <v>0</v>
      </c>
      <c r="J28" s="124">
        <v>0</v>
      </c>
      <c r="K28" s="124">
        <v>0</v>
      </c>
      <c r="L28" s="150">
        <v>0</v>
      </c>
      <c r="M28" s="150">
        <v>0</v>
      </c>
      <c r="N28" s="150">
        <v>0</v>
      </c>
      <c r="O28" s="150">
        <v>0</v>
      </c>
      <c r="P28" s="150">
        <v>0</v>
      </c>
      <c r="Q28" s="150">
        <v>0</v>
      </c>
      <c r="R28" s="150">
        <v>0</v>
      </c>
      <c r="S28" s="150">
        <v>0</v>
      </c>
    </row>
    <row r="29" spans="1:19" ht="19.149999999999999" customHeight="1" thickBot="1">
      <c r="A29" s="148" t="s">
        <v>174</v>
      </c>
      <c r="B29" s="149" t="s">
        <v>84</v>
      </c>
      <c r="C29" s="124">
        <v>0</v>
      </c>
      <c r="D29" s="124">
        <v>0</v>
      </c>
      <c r="E29" s="124">
        <v>0</v>
      </c>
      <c r="F29" s="124">
        <v>0</v>
      </c>
      <c r="G29" s="124">
        <v>0</v>
      </c>
      <c r="H29" s="124">
        <v>0</v>
      </c>
      <c r="I29" s="124">
        <v>0</v>
      </c>
      <c r="J29" s="124">
        <v>0</v>
      </c>
      <c r="K29" s="124">
        <v>0</v>
      </c>
      <c r="L29" s="150">
        <v>0</v>
      </c>
      <c r="M29" s="150">
        <v>0</v>
      </c>
      <c r="N29" s="150">
        <v>0</v>
      </c>
      <c r="O29" s="150">
        <v>0</v>
      </c>
      <c r="P29" s="150">
        <v>0</v>
      </c>
      <c r="Q29" s="150">
        <v>0</v>
      </c>
      <c r="R29" s="150">
        <v>0</v>
      </c>
      <c r="S29" s="150">
        <v>0</v>
      </c>
    </row>
    <row r="30" spans="1:19" ht="19.149999999999999" customHeight="1" thickBot="1">
      <c r="A30" s="149" t="s">
        <v>182</v>
      </c>
      <c r="B30" s="149" t="s">
        <v>95</v>
      </c>
      <c r="C30" s="124">
        <v>3505.0754372189062</v>
      </c>
      <c r="D30" s="124">
        <v>161283.48619760381</v>
      </c>
      <c r="E30" s="124">
        <v>163886.69711370723</v>
      </c>
      <c r="F30" s="124">
        <v>1329875.3436638403</v>
      </c>
      <c r="G30" s="124">
        <v>718575.32151108049</v>
      </c>
      <c r="H30" s="124">
        <v>112334.34443044785</v>
      </c>
      <c r="I30" s="124">
        <v>769080.53884419939</v>
      </c>
      <c r="J30" s="124">
        <v>210293.49262820795</v>
      </c>
      <c r="K30" s="124">
        <v>520.66930230919377</v>
      </c>
      <c r="L30" s="150">
        <v>0</v>
      </c>
      <c r="M30" s="150">
        <v>0</v>
      </c>
      <c r="N30" s="150">
        <v>0</v>
      </c>
      <c r="O30" s="150">
        <v>0</v>
      </c>
      <c r="P30" s="150">
        <v>0</v>
      </c>
      <c r="Q30" s="150">
        <v>0</v>
      </c>
      <c r="R30" s="150">
        <v>595.75199999999995</v>
      </c>
      <c r="S30" s="150">
        <v>3469950.7211286156</v>
      </c>
    </row>
    <row r="31" spans="1:19" ht="19.149999999999999" customHeight="1" thickBot="1">
      <c r="A31" s="149" t="s">
        <v>183</v>
      </c>
      <c r="B31" s="149" t="s">
        <v>184</v>
      </c>
      <c r="C31" s="151"/>
      <c r="D31" s="151"/>
      <c r="E31" s="151"/>
      <c r="F31" s="151"/>
      <c r="G31" s="151"/>
      <c r="H31" s="151"/>
      <c r="I31" s="151"/>
      <c r="J31" s="151"/>
      <c r="K31" s="151"/>
      <c r="L31" s="151"/>
      <c r="M31" s="151"/>
      <c r="N31" s="151"/>
      <c r="O31" s="151"/>
      <c r="P31" s="151"/>
      <c r="Q31" s="151"/>
      <c r="R31" s="151"/>
      <c r="S31" s="150">
        <v>306593.8248384</v>
      </c>
    </row>
    <row r="32" spans="1:19" ht="19.149999999999999" customHeight="1" thickBot="1">
      <c r="A32" s="149" t="s">
        <v>185</v>
      </c>
      <c r="B32" s="149" t="s">
        <v>186</v>
      </c>
      <c r="C32" s="151"/>
      <c r="D32" s="151"/>
      <c r="E32" s="151"/>
      <c r="F32" s="151"/>
      <c r="G32" s="151"/>
      <c r="H32" s="151"/>
      <c r="I32" s="151"/>
      <c r="J32" s="151"/>
      <c r="K32" s="151"/>
      <c r="L32" s="151"/>
      <c r="M32" s="151"/>
      <c r="N32" s="151"/>
      <c r="O32" s="151"/>
      <c r="P32" s="151"/>
      <c r="Q32" s="151"/>
      <c r="R32" s="151"/>
      <c r="S32" s="150">
        <v>3776544.5459670154</v>
      </c>
    </row>
    <row r="33" spans="1:19" ht="19.149999999999999" customHeight="1">
      <c r="A33" s="154"/>
      <c r="B33" s="107"/>
      <c r="C33" s="107"/>
      <c r="D33" s="107"/>
      <c r="E33" s="107"/>
      <c r="F33" s="107"/>
      <c r="G33" s="107"/>
      <c r="H33" s="107"/>
      <c r="I33" s="107"/>
      <c r="J33" s="107"/>
      <c r="K33" s="107"/>
      <c r="L33" s="107"/>
      <c r="M33" s="107"/>
      <c r="N33" s="107"/>
      <c r="O33" s="107"/>
      <c r="P33" s="107"/>
      <c r="Q33" s="107"/>
      <c r="R33" s="107"/>
      <c r="S33" s="107"/>
    </row>
    <row r="34" spans="1:19" ht="19.149999999999999" customHeight="1">
      <c r="A34" s="134" t="s">
        <v>622</v>
      </c>
      <c r="B34" s="107"/>
      <c r="C34" s="155">
        <v>10</v>
      </c>
      <c r="D34" s="156">
        <v>11</v>
      </c>
      <c r="E34" s="155">
        <v>12</v>
      </c>
      <c r="F34" s="155">
        <v>13</v>
      </c>
      <c r="G34" s="155">
        <v>14</v>
      </c>
      <c r="H34" s="155">
        <v>15</v>
      </c>
      <c r="I34" s="155">
        <v>16</v>
      </c>
      <c r="J34" s="157">
        <v>17</v>
      </c>
      <c r="K34" s="107"/>
      <c r="L34" s="107"/>
      <c r="M34" s="107"/>
      <c r="N34" s="107"/>
      <c r="O34" s="107"/>
      <c r="P34" s="107"/>
      <c r="Q34" s="107"/>
      <c r="R34" s="107"/>
      <c r="S34" s="107"/>
    </row>
    <row r="35" spans="1:19" ht="19.149999999999999" customHeight="1" thickBot="1">
      <c r="A35" s="158"/>
      <c r="B35" s="159"/>
      <c r="C35" s="160">
        <v>2</v>
      </c>
      <c r="D35" s="160">
        <v>3</v>
      </c>
      <c r="E35" s="160">
        <v>4</v>
      </c>
      <c r="F35" s="160">
        <v>5</v>
      </c>
      <c r="G35" s="160">
        <v>6</v>
      </c>
      <c r="H35" s="160">
        <v>7</v>
      </c>
      <c r="I35" s="160">
        <v>8</v>
      </c>
      <c r="J35" s="160">
        <v>9</v>
      </c>
      <c r="K35" s="160">
        <v>10</v>
      </c>
      <c r="L35" s="107"/>
      <c r="M35" s="107"/>
      <c r="N35" s="107"/>
      <c r="O35" s="107"/>
      <c r="P35" s="107"/>
      <c r="Q35" s="107"/>
      <c r="R35" s="107"/>
      <c r="S35" s="107"/>
    </row>
    <row r="36" spans="1:19" ht="19.149999999999999" customHeight="1" thickBot="1">
      <c r="A36" s="137"/>
      <c r="B36" s="137"/>
      <c r="C36" s="212" t="s">
        <v>204</v>
      </c>
      <c r="D36" s="213"/>
      <c r="E36" s="213"/>
      <c r="F36" s="213"/>
      <c r="G36" s="213"/>
      <c r="H36" s="214"/>
      <c r="I36" s="205" t="s">
        <v>205</v>
      </c>
      <c r="J36" s="206"/>
      <c r="K36" s="108" t="s">
        <v>188</v>
      </c>
      <c r="L36" s="107"/>
      <c r="M36" s="107"/>
      <c r="N36" s="107"/>
      <c r="O36" s="107"/>
      <c r="P36" s="107"/>
      <c r="Q36" s="107"/>
      <c r="R36" s="107"/>
      <c r="S36" s="107"/>
    </row>
    <row r="37" spans="1:19" ht="57" customHeight="1" thickBot="1">
      <c r="A37" s="137"/>
      <c r="B37" s="137"/>
      <c r="C37" s="138" t="s">
        <v>206</v>
      </c>
      <c r="D37" s="108" t="s">
        <v>207</v>
      </c>
      <c r="E37" s="108" t="s">
        <v>208</v>
      </c>
      <c r="F37" s="108" t="s">
        <v>209</v>
      </c>
      <c r="G37" s="108" t="s">
        <v>210</v>
      </c>
      <c r="H37" s="139" t="s">
        <v>211</v>
      </c>
      <c r="I37" s="198" t="s">
        <v>212</v>
      </c>
      <c r="J37" s="108" t="s">
        <v>213</v>
      </c>
      <c r="K37" s="161"/>
      <c r="L37" s="107"/>
      <c r="M37" s="107"/>
      <c r="N37" s="107"/>
      <c r="O37" s="107"/>
      <c r="P37" s="107"/>
      <c r="Q37" s="107"/>
      <c r="R37" s="107"/>
      <c r="S37" s="107"/>
    </row>
    <row r="38" spans="1:19" ht="19.149999999999999" customHeight="1" thickBot="1">
      <c r="A38" s="137"/>
      <c r="B38" s="137"/>
      <c r="C38" s="140" t="s">
        <v>214</v>
      </c>
      <c r="D38" s="141" t="s">
        <v>215</v>
      </c>
      <c r="E38" s="141" t="s">
        <v>216</v>
      </c>
      <c r="F38" s="141" t="s">
        <v>217</v>
      </c>
      <c r="G38" s="141" t="s">
        <v>218</v>
      </c>
      <c r="H38" s="142" t="s">
        <v>219</v>
      </c>
      <c r="I38" s="198" t="s">
        <v>220</v>
      </c>
      <c r="J38" s="108" t="s">
        <v>221</v>
      </c>
      <c r="K38" s="108" t="s">
        <v>222</v>
      </c>
      <c r="L38" s="107"/>
      <c r="M38" s="107"/>
      <c r="N38" s="107"/>
      <c r="O38" s="107"/>
      <c r="P38" s="107"/>
      <c r="Q38" s="107"/>
      <c r="R38" s="107"/>
      <c r="S38" s="107"/>
    </row>
    <row r="39" spans="1:19" ht="19.149999999999999" customHeight="1" thickBot="1">
      <c r="A39" s="215" t="s">
        <v>169</v>
      </c>
      <c r="B39" s="216"/>
      <c r="C39" s="216"/>
      <c r="D39" s="216"/>
      <c r="E39" s="216"/>
      <c r="F39" s="216"/>
      <c r="G39" s="216"/>
      <c r="H39" s="216"/>
      <c r="I39" s="210"/>
      <c r="J39" s="210"/>
      <c r="K39" s="211"/>
      <c r="L39" s="107"/>
      <c r="M39" s="107"/>
      <c r="N39" s="107"/>
      <c r="O39" s="107"/>
      <c r="P39" s="107"/>
      <c r="Q39" s="107"/>
      <c r="R39" s="107"/>
      <c r="S39" s="107"/>
    </row>
    <row r="40" spans="1:19" ht="19.149999999999999" customHeight="1" thickBot="1">
      <c r="A40" s="148" t="s">
        <v>223</v>
      </c>
      <c r="B40" s="149" t="s">
        <v>224</v>
      </c>
      <c r="C40" s="162">
        <v>1050094.6470000001</v>
      </c>
      <c r="D40" s="162">
        <v>0</v>
      </c>
      <c r="E40" s="162">
        <v>0</v>
      </c>
      <c r="F40" s="162">
        <v>1017584.402</v>
      </c>
      <c r="G40" s="162">
        <v>0</v>
      </c>
      <c r="H40" s="162">
        <v>0</v>
      </c>
      <c r="I40" s="162">
        <v>0</v>
      </c>
      <c r="J40" s="162">
        <v>0</v>
      </c>
      <c r="K40" s="162">
        <v>2067679.0490000001</v>
      </c>
      <c r="L40" s="107"/>
      <c r="M40" s="107"/>
      <c r="N40" s="107"/>
      <c r="O40" s="107"/>
      <c r="P40" s="107"/>
      <c r="Q40" s="107"/>
      <c r="R40" s="107"/>
      <c r="S40" s="107"/>
    </row>
    <row r="41" spans="1:19" ht="19.149999999999999" customHeight="1" thickBot="1">
      <c r="A41" s="148" t="s">
        <v>173</v>
      </c>
      <c r="B41" s="149" t="s">
        <v>225</v>
      </c>
      <c r="C41" s="162">
        <v>291473.891</v>
      </c>
      <c r="D41" s="162">
        <v>0</v>
      </c>
      <c r="E41" s="162">
        <v>0</v>
      </c>
      <c r="F41" s="162">
        <v>68853.94</v>
      </c>
      <c r="G41" s="162">
        <v>0</v>
      </c>
      <c r="H41" s="162">
        <v>0</v>
      </c>
      <c r="I41" s="162">
        <v>0</v>
      </c>
      <c r="J41" s="162">
        <v>0</v>
      </c>
      <c r="K41" s="162">
        <v>360327.83100000001</v>
      </c>
      <c r="L41" s="107"/>
      <c r="M41" s="107"/>
      <c r="N41" s="107"/>
      <c r="O41" s="107"/>
      <c r="P41" s="107"/>
      <c r="Q41" s="107"/>
      <c r="R41" s="107"/>
      <c r="S41" s="107"/>
    </row>
    <row r="42" spans="1:19" ht="19.149999999999999" customHeight="1" thickBot="1">
      <c r="A42" s="148" t="s">
        <v>174</v>
      </c>
      <c r="B42" s="149" t="s">
        <v>226</v>
      </c>
      <c r="C42" s="162">
        <v>758620.75600000005</v>
      </c>
      <c r="D42" s="162">
        <v>0</v>
      </c>
      <c r="E42" s="162">
        <v>0</v>
      </c>
      <c r="F42" s="162">
        <v>948730.46200000006</v>
      </c>
      <c r="G42" s="162">
        <v>0</v>
      </c>
      <c r="H42" s="162">
        <v>0</v>
      </c>
      <c r="I42" s="162">
        <v>0</v>
      </c>
      <c r="J42" s="162">
        <v>0</v>
      </c>
      <c r="K42" s="162">
        <v>1707351.2180000001</v>
      </c>
      <c r="L42" s="107"/>
      <c r="M42" s="107"/>
      <c r="N42" s="107"/>
      <c r="O42" s="107"/>
      <c r="P42" s="107"/>
      <c r="Q42" s="107"/>
      <c r="R42" s="107"/>
      <c r="S42" s="107"/>
    </row>
    <row r="43" spans="1:19" ht="19.149999999999999" customHeight="1" thickBot="1">
      <c r="A43" s="209" t="s">
        <v>175</v>
      </c>
      <c r="B43" s="210"/>
      <c r="C43" s="210"/>
      <c r="D43" s="210"/>
      <c r="E43" s="210"/>
      <c r="F43" s="210"/>
      <c r="G43" s="210"/>
      <c r="H43" s="210"/>
      <c r="I43" s="210"/>
      <c r="J43" s="210"/>
      <c r="K43" s="211"/>
      <c r="L43" s="107"/>
      <c r="M43" s="107"/>
      <c r="N43" s="107"/>
      <c r="O43" s="107"/>
      <c r="P43" s="107"/>
      <c r="Q43" s="107"/>
      <c r="R43" s="107"/>
      <c r="S43" s="107"/>
    </row>
    <row r="44" spans="1:19" ht="19.149999999999999" customHeight="1" thickBot="1">
      <c r="A44" s="148" t="s">
        <v>223</v>
      </c>
      <c r="B44" s="149" t="s">
        <v>227</v>
      </c>
      <c r="C44" s="162">
        <v>1002088.23126</v>
      </c>
      <c r="D44" s="162">
        <v>0</v>
      </c>
      <c r="E44" s="162">
        <v>0</v>
      </c>
      <c r="F44" s="162">
        <v>989005.91878000007</v>
      </c>
      <c r="G44" s="162">
        <v>0</v>
      </c>
      <c r="H44" s="162">
        <v>0</v>
      </c>
      <c r="I44" s="162">
        <v>0</v>
      </c>
      <c r="J44" s="162">
        <v>0</v>
      </c>
      <c r="K44" s="162">
        <v>1991094.15004</v>
      </c>
      <c r="L44" s="107"/>
      <c r="M44" s="107"/>
      <c r="N44" s="107"/>
      <c r="O44" s="107"/>
      <c r="P44" s="107"/>
      <c r="Q44" s="107"/>
      <c r="R44" s="107"/>
      <c r="S44" s="107"/>
    </row>
    <row r="45" spans="1:19" ht="19.149999999999999" customHeight="1" thickBot="1">
      <c r="A45" s="148" t="s">
        <v>173</v>
      </c>
      <c r="B45" s="149" t="s">
        <v>228</v>
      </c>
      <c r="C45" s="162">
        <v>280940.37099999998</v>
      </c>
      <c r="D45" s="162">
        <v>0</v>
      </c>
      <c r="E45" s="162">
        <v>0</v>
      </c>
      <c r="F45" s="162">
        <v>70369.171000000002</v>
      </c>
      <c r="G45" s="162">
        <v>0</v>
      </c>
      <c r="H45" s="162">
        <v>0</v>
      </c>
      <c r="I45" s="162">
        <v>0</v>
      </c>
      <c r="J45" s="162">
        <v>0</v>
      </c>
      <c r="K45" s="162">
        <v>351309.54200000002</v>
      </c>
      <c r="L45" s="107"/>
      <c r="M45" s="107"/>
      <c r="N45" s="107"/>
      <c r="O45" s="107"/>
      <c r="P45" s="107"/>
      <c r="Q45" s="107"/>
      <c r="R45" s="107"/>
      <c r="S45" s="107"/>
    </row>
    <row r="46" spans="1:19" ht="19.149999999999999" customHeight="1" thickBot="1">
      <c r="A46" s="148" t="s">
        <v>174</v>
      </c>
      <c r="B46" s="149" t="s">
        <v>229</v>
      </c>
      <c r="C46" s="162">
        <v>721147.86025999999</v>
      </c>
      <c r="D46" s="162">
        <v>0</v>
      </c>
      <c r="E46" s="162">
        <v>0</v>
      </c>
      <c r="F46" s="162">
        <v>918636.74778000009</v>
      </c>
      <c r="G46" s="162">
        <v>0</v>
      </c>
      <c r="H46" s="162">
        <v>0</v>
      </c>
      <c r="I46" s="162">
        <v>0</v>
      </c>
      <c r="J46" s="162">
        <v>0</v>
      </c>
      <c r="K46" s="162">
        <v>1639784.6080399998</v>
      </c>
      <c r="L46" s="107"/>
      <c r="M46" s="107"/>
      <c r="N46" s="107"/>
      <c r="O46" s="107"/>
      <c r="P46" s="107"/>
      <c r="Q46" s="107"/>
      <c r="R46" s="107"/>
      <c r="S46" s="107"/>
    </row>
    <row r="47" spans="1:19" ht="19.149999999999999" customHeight="1" thickBot="1">
      <c r="A47" s="209" t="s">
        <v>176</v>
      </c>
      <c r="B47" s="210"/>
      <c r="C47" s="210"/>
      <c r="D47" s="210"/>
      <c r="E47" s="210"/>
      <c r="F47" s="210"/>
      <c r="G47" s="210"/>
      <c r="H47" s="210"/>
      <c r="I47" s="210"/>
      <c r="J47" s="210"/>
      <c r="K47" s="211"/>
      <c r="L47" s="107"/>
      <c r="M47" s="107"/>
      <c r="N47" s="107"/>
      <c r="O47" s="107"/>
      <c r="P47" s="107"/>
      <c r="Q47" s="107"/>
      <c r="R47" s="107"/>
      <c r="S47" s="107"/>
    </row>
    <row r="48" spans="1:19" ht="19.149999999999999" customHeight="1" thickBot="1">
      <c r="A48" s="148" t="s">
        <v>223</v>
      </c>
      <c r="B48" s="149" t="s">
        <v>230</v>
      </c>
      <c r="C48" s="162">
        <v>348414.06599999999</v>
      </c>
      <c r="D48" s="162">
        <v>0</v>
      </c>
      <c r="E48" s="162">
        <v>0</v>
      </c>
      <c r="F48" s="162">
        <v>399200.46899999998</v>
      </c>
      <c r="G48" s="162">
        <v>0</v>
      </c>
      <c r="H48" s="162">
        <v>0</v>
      </c>
      <c r="I48" s="162">
        <v>0</v>
      </c>
      <c r="J48" s="162">
        <v>0</v>
      </c>
      <c r="K48" s="162">
        <v>747614.53500000003</v>
      </c>
      <c r="L48" s="107"/>
      <c r="M48" s="107"/>
      <c r="N48" s="107"/>
      <c r="O48" s="107"/>
      <c r="P48" s="107"/>
      <c r="Q48" s="107"/>
      <c r="R48" s="107"/>
      <c r="S48" s="107"/>
    </row>
    <row r="49" spans="1:19" ht="19.149999999999999" customHeight="1" thickBot="1">
      <c r="A49" s="148" t="s">
        <v>173</v>
      </c>
      <c r="B49" s="149" t="s">
        <v>231</v>
      </c>
      <c r="C49" s="162">
        <v>175623.09199999998</v>
      </c>
      <c r="D49" s="162">
        <v>0</v>
      </c>
      <c r="E49" s="162">
        <v>0</v>
      </c>
      <c r="F49" s="162">
        <v>32991.822</v>
      </c>
      <c r="G49" s="162">
        <v>0</v>
      </c>
      <c r="H49" s="162">
        <v>0</v>
      </c>
      <c r="I49" s="162">
        <v>0</v>
      </c>
      <c r="J49" s="162">
        <v>0</v>
      </c>
      <c r="K49" s="162">
        <v>208614.91399999996</v>
      </c>
      <c r="L49" s="107"/>
      <c r="M49" s="107"/>
      <c r="N49" s="107"/>
      <c r="O49" s="107"/>
      <c r="P49" s="107"/>
      <c r="Q49" s="107"/>
      <c r="R49" s="107"/>
      <c r="S49" s="107"/>
    </row>
    <row r="50" spans="1:19" ht="19.149999999999999" customHeight="1" thickBot="1">
      <c r="A50" s="148" t="s">
        <v>174</v>
      </c>
      <c r="B50" s="149" t="s">
        <v>232</v>
      </c>
      <c r="C50" s="162">
        <v>172790.97400000002</v>
      </c>
      <c r="D50" s="162">
        <v>0</v>
      </c>
      <c r="E50" s="162">
        <v>0</v>
      </c>
      <c r="F50" s="162">
        <v>366208.647</v>
      </c>
      <c r="G50" s="162">
        <v>0</v>
      </c>
      <c r="H50" s="162">
        <v>0</v>
      </c>
      <c r="I50" s="162">
        <v>0</v>
      </c>
      <c r="J50" s="162">
        <v>0</v>
      </c>
      <c r="K50" s="162">
        <v>538999.62100000004</v>
      </c>
      <c r="L50" s="107"/>
      <c r="M50" s="107"/>
      <c r="N50" s="107"/>
      <c r="O50" s="107"/>
      <c r="P50" s="107"/>
      <c r="Q50" s="107"/>
      <c r="R50" s="107"/>
      <c r="S50" s="107"/>
    </row>
    <row r="51" spans="1:19" ht="19.149999999999999" customHeight="1" thickBot="1">
      <c r="A51" s="209" t="s">
        <v>177</v>
      </c>
      <c r="B51" s="210"/>
      <c r="C51" s="210"/>
      <c r="D51" s="210"/>
      <c r="E51" s="210"/>
      <c r="F51" s="210"/>
      <c r="G51" s="210"/>
      <c r="H51" s="210"/>
      <c r="I51" s="210"/>
      <c r="J51" s="210"/>
      <c r="K51" s="211"/>
      <c r="L51" s="107"/>
      <c r="M51" s="107"/>
      <c r="N51" s="107"/>
      <c r="O51" s="107"/>
      <c r="P51" s="107"/>
      <c r="Q51" s="107"/>
      <c r="R51" s="107"/>
      <c r="S51" s="107"/>
    </row>
    <row r="52" spans="1:19" ht="19.149999999999999" customHeight="1" thickBot="1">
      <c r="A52" s="148" t="s">
        <v>223</v>
      </c>
      <c r="B52" s="149" t="s">
        <v>233</v>
      </c>
      <c r="C52" s="162">
        <v>0</v>
      </c>
      <c r="D52" s="162">
        <v>0</v>
      </c>
      <c r="E52" s="162">
        <v>0</v>
      </c>
      <c r="F52" s="162">
        <v>0</v>
      </c>
      <c r="G52" s="162">
        <v>0</v>
      </c>
      <c r="H52" s="162">
        <v>0</v>
      </c>
      <c r="I52" s="162">
        <v>0</v>
      </c>
      <c r="J52" s="162">
        <v>0</v>
      </c>
      <c r="K52" s="162">
        <v>0</v>
      </c>
      <c r="L52" s="107"/>
      <c r="M52" s="107"/>
      <c r="N52" s="107"/>
      <c r="O52" s="107"/>
      <c r="P52" s="107"/>
      <c r="Q52" s="107"/>
      <c r="R52" s="107"/>
      <c r="S52" s="107"/>
    </row>
    <row r="53" spans="1:19" ht="19.149999999999999" customHeight="1" thickBot="1">
      <c r="A53" s="148" t="s">
        <v>173</v>
      </c>
      <c r="B53" s="149" t="s">
        <v>234</v>
      </c>
      <c r="C53" s="162">
        <v>0</v>
      </c>
      <c r="D53" s="162">
        <v>0</v>
      </c>
      <c r="E53" s="162">
        <v>0</v>
      </c>
      <c r="F53" s="162">
        <v>0</v>
      </c>
      <c r="G53" s="162">
        <v>0</v>
      </c>
      <c r="H53" s="162">
        <v>0</v>
      </c>
      <c r="I53" s="162">
        <v>0</v>
      </c>
      <c r="J53" s="162">
        <v>0</v>
      </c>
      <c r="K53" s="162">
        <v>0</v>
      </c>
      <c r="L53" s="107"/>
      <c r="M53" s="107"/>
      <c r="N53" s="107"/>
      <c r="O53" s="107"/>
      <c r="P53" s="107"/>
      <c r="Q53" s="107"/>
      <c r="R53" s="107"/>
      <c r="S53" s="107"/>
    </row>
    <row r="54" spans="1:19" ht="19.149999999999999" customHeight="1" thickBot="1">
      <c r="A54" s="148" t="s">
        <v>174</v>
      </c>
      <c r="B54" s="149" t="s">
        <v>235</v>
      </c>
      <c r="C54" s="162">
        <v>0</v>
      </c>
      <c r="D54" s="162">
        <v>0</v>
      </c>
      <c r="E54" s="162">
        <v>0</v>
      </c>
      <c r="F54" s="162">
        <v>0</v>
      </c>
      <c r="G54" s="162">
        <v>0</v>
      </c>
      <c r="H54" s="162">
        <v>0</v>
      </c>
      <c r="I54" s="162">
        <v>0</v>
      </c>
      <c r="J54" s="162">
        <v>0</v>
      </c>
      <c r="K54" s="162">
        <v>0</v>
      </c>
      <c r="L54" s="107"/>
      <c r="M54" s="107"/>
      <c r="N54" s="107"/>
      <c r="O54" s="107"/>
      <c r="P54" s="107"/>
      <c r="Q54" s="107"/>
      <c r="R54" s="107"/>
      <c r="S54" s="107"/>
    </row>
    <row r="55" spans="1:19" ht="19.149999999999999" customHeight="1" thickBot="1">
      <c r="A55" s="149" t="s">
        <v>182</v>
      </c>
      <c r="B55" s="149" t="s">
        <v>236</v>
      </c>
      <c r="C55" s="162">
        <v>248419.82152311489</v>
      </c>
      <c r="D55" s="162">
        <v>0</v>
      </c>
      <c r="E55" s="162">
        <v>0</v>
      </c>
      <c r="F55" s="162">
        <v>200064.59614529315</v>
      </c>
      <c r="G55" s="162">
        <v>0</v>
      </c>
      <c r="H55" s="162">
        <v>0</v>
      </c>
      <c r="I55" s="162">
        <v>0</v>
      </c>
      <c r="J55" s="162">
        <v>0</v>
      </c>
      <c r="K55" s="162">
        <v>448484.41766840802</v>
      </c>
      <c r="L55" s="107"/>
      <c r="M55" s="107"/>
      <c r="N55" s="107"/>
      <c r="O55" s="107"/>
      <c r="P55" s="107"/>
      <c r="Q55" s="107"/>
      <c r="R55" s="107"/>
      <c r="S55" s="107"/>
    </row>
    <row r="56" spans="1:19" ht="19.149999999999999" customHeight="1" thickBot="1">
      <c r="A56" s="149" t="s">
        <v>183</v>
      </c>
      <c r="B56" s="149" t="s">
        <v>237</v>
      </c>
      <c r="C56" s="162">
        <v>0</v>
      </c>
      <c r="D56" s="162">
        <v>0</v>
      </c>
      <c r="E56" s="162">
        <v>0</v>
      </c>
      <c r="F56" s="162">
        <v>0</v>
      </c>
      <c r="G56" s="162">
        <v>0</v>
      </c>
      <c r="H56" s="162">
        <v>0</v>
      </c>
      <c r="I56" s="162">
        <v>0</v>
      </c>
      <c r="J56" s="162">
        <v>0</v>
      </c>
      <c r="K56" s="162">
        <v>48080.585980000003</v>
      </c>
      <c r="L56" s="107"/>
      <c r="M56" s="107"/>
      <c r="N56" s="107"/>
      <c r="O56" s="107"/>
      <c r="P56" s="107"/>
      <c r="Q56" s="107"/>
      <c r="R56" s="107"/>
      <c r="S56" s="107"/>
    </row>
    <row r="57" spans="1:19" ht="19.149999999999999" customHeight="1" thickBot="1">
      <c r="A57" s="149" t="s">
        <v>185</v>
      </c>
      <c r="B57" s="149" t="s">
        <v>238</v>
      </c>
      <c r="C57" s="162">
        <v>0</v>
      </c>
      <c r="D57" s="162">
        <v>0</v>
      </c>
      <c r="E57" s="162">
        <v>0</v>
      </c>
      <c r="F57" s="162">
        <v>0</v>
      </c>
      <c r="G57" s="162">
        <v>0</v>
      </c>
      <c r="H57" s="162">
        <v>0</v>
      </c>
      <c r="I57" s="162">
        <v>0</v>
      </c>
      <c r="J57" s="162">
        <v>0</v>
      </c>
      <c r="K57" s="162">
        <v>496565.00364840805</v>
      </c>
      <c r="L57" s="107"/>
      <c r="M57" s="107"/>
      <c r="N57" s="107"/>
      <c r="O57" s="107"/>
      <c r="P57" s="107"/>
      <c r="Q57" s="107"/>
      <c r="R57" s="107"/>
      <c r="S57" s="107"/>
    </row>
    <row r="60" spans="1:19">
      <c r="A60" s="134" t="s">
        <v>622</v>
      </c>
    </row>
  </sheetData>
  <mergeCells count="15">
    <mergeCell ref="L3:N3"/>
    <mergeCell ref="O3:R3"/>
    <mergeCell ref="S3:S4"/>
    <mergeCell ref="C3:K3"/>
    <mergeCell ref="A6:K6"/>
    <mergeCell ref="A1:A2"/>
    <mergeCell ref="A47:K47"/>
    <mergeCell ref="A51:K51"/>
    <mergeCell ref="C36:H36"/>
    <mergeCell ref="I36:J36"/>
    <mergeCell ref="A12:K12"/>
    <mergeCell ref="A18:K18"/>
    <mergeCell ref="A24:K24"/>
    <mergeCell ref="A39:K39"/>
    <mergeCell ref="A43:K4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1"/>
  <sheetViews>
    <sheetView showGridLines="0" zoomScale="85" zoomScaleNormal="85" workbookViewId="0">
      <selection sqref="A1:A2"/>
    </sheetView>
  </sheetViews>
  <sheetFormatPr defaultRowHeight="14.25"/>
  <cols>
    <col min="1" max="1" width="55.28515625" style="106" bestFit="1" customWidth="1"/>
    <col min="2" max="2" width="9.140625" style="106"/>
    <col min="3" max="3" width="14.85546875" style="106" bestFit="1" customWidth="1"/>
    <col min="4" max="8" width="9.140625" style="106"/>
    <col min="9" max="9" width="15.28515625" style="106" customWidth="1"/>
    <col min="10" max="16384" width="9.140625" style="106"/>
  </cols>
  <sheetData>
    <row r="1" spans="1:9" ht="19.899999999999999" customHeight="1">
      <c r="A1" s="208" t="s">
        <v>620</v>
      </c>
      <c r="B1" s="136"/>
      <c r="C1" s="136"/>
      <c r="D1" s="136"/>
      <c r="E1" s="136"/>
      <c r="F1" s="136"/>
      <c r="G1" s="136"/>
      <c r="H1" s="136"/>
      <c r="I1" s="136"/>
    </row>
    <row r="2" spans="1:9" ht="19.899999999999999" customHeight="1" thickBot="1">
      <c r="A2" s="208"/>
      <c r="B2" s="136"/>
      <c r="C2" s="136"/>
      <c r="D2" s="136"/>
      <c r="E2" s="136"/>
      <c r="F2" s="136"/>
      <c r="G2" s="136"/>
      <c r="H2" s="136"/>
      <c r="I2" s="136"/>
    </row>
    <row r="3" spans="1:9" ht="44.45" customHeight="1" thickBot="1">
      <c r="A3" s="118"/>
      <c r="B3" s="118"/>
      <c r="C3" s="163" t="s">
        <v>239</v>
      </c>
      <c r="D3" s="222" t="s">
        <v>240</v>
      </c>
      <c r="E3" s="222"/>
      <c r="F3" s="222"/>
      <c r="G3" s="222"/>
      <c r="H3" s="223"/>
      <c r="I3" s="164" t="s">
        <v>241</v>
      </c>
    </row>
    <row r="4" spans="1:9" ht="19.899999999999999" customHeight="1" thickBot="1">
      <c r="A4" s="118"/>
      <c r="B4" s="165"/>
      <c r="C4" s="166" t="s">
        <v>2</v>
      </c>
      <c r="D4" s="167" t="s">
        <v>161</v>
      </c>
      <c r="E4" s="167" t="s">
        <v>162</v>
      </c>
      <c r="F4" s="167" t="s">
        <v>163</v>
      </c>
      <c r="G4" s="167" t="s">
        <v>164</v>
      </c>
      <c r="H4" s="167" t="s">
        <v>165</v>
      </c>
      <c r="I4" s="167" t="s">
        <v>166</v>
      </c>
    </row>
    <row r="5" spans="1:9" ht="19.899999999999999" customHeight="1" thickBot="1">
      <c r="A5" s="118"/>
      <c r="B5" s="123" t="s">
        <v>242</v>
      </c>
      <c r="C5" s="168"/>
      <c r="D5" s="169"/>
      <c r="E5" s="169"/>
      <c r="F5" s="169"/>
      <c r="G5" s="169"/>
      <c r="H5" s="169"/>
      <c r="I5" s="168"/>
    </row>
    <row r="6" spans="1:9" ht="19.899999999999999" customHeight="1" thickBot="1">
      <c r="A6" s="118"/>
      <c r="B6" s="118"/>
      <c r="C6" s="123" t="s">
        <v>167</v>
      </c>
      <c r="D6" s="200" t="s">
        <v>168</v>
      </c>
      <c r="E6" s="167" t="s">
        <v>196</v>
      </c>
      <c r="F6" s="167" t="s">
        <v>197</v>
      </c>
      <c r="G6" s="167" t="s">
        <v>198</v>
      </c>
      <c r="H6" s="167" t="s">
        <v>199</v>
      </c>
      <c r="I6" s="167" t="s">
        <v>200</v>
      </c>
    </row>
    <row r="7" spans="1:9" ht="19.899999999999999" customHeight="1" thickBot="1">
      <c r="A7" s="224" t="s">
        <v>169</v>
      </c>
      <c r="B7" s="225"/>
      <c r="C7" s="225"/>
      <c r="D7" s="226"/>
      <c r="E7" s="226"/>
      <c r="F7" s="226"/>
      <c r="G7" s="226"/>
      <c r="H7" s="226"/>
      <c r="I7" s="227"/>
    </row>
    <row r="8" spans="1:9" ht="19.899999999999999" customHeight="1" thickBot="1">
      <c r="A8" s="148" t="s">
        <v>170</v>
      </c>
      <c r="B8" s="149" t="s">
        <v>20</v>
      </c>
      <c r="C8" s="177">
        <v>19972507.780700002</v>
      </c>
      <c r="D8" s="161"/>
      <c r="E8" s="161"/>
      <c r="F8" s="161"/>
      <c r="G8" s="161"/>
      <c r="H8" s="161"/>
      <c r="I8" s="177">
        <v>19972507.780700002</v>
      </c>
    </row>
    <row r="9" spans="1:9" ht="19.899999999999999" customHeight="1" thickBot="1">
      <c r="A9" s="148" t="s">
        <v>171</v>
      </c>
      <c r="B9" s="149" t="s">
        <v>22</v>
      </c>
      <c r="C9" s="177">
        <v>0</v>
      </c>
      <c r="D9" s="161"/>
      <c r="E9" s="161"/>
      <c r="F9" s="161"/>
      <c r="G9" s="161"/>
      <c r="H9" s="161"/>
      <c r="I9" s="177">
        <v>0</v>
      </c>
    </row>
    <row r="10" spans="1:9" ht="19.899999999999999" customHeight="1" thickBot="1">
      <c r="A10" s="148" t="s">
        <v>172</v>
      </c>
      <c r="B10" s="149" t="s">
        <v>24</v>
      </c>
      <c r="C10" s="177">
        <v>0</v>
      </c>
      <c r="D10" s="161"/>
      <c r="E10" s="161"/>
      <c r="F10" s="161"/>
      <c r="G10" s="161"/>
      <c r="H10" s="161"/>
      <c r="I10" s="177">
        <v>0</v>
      </c>
    </row>
    <row r="11" spans="1:9" ht="19.899999999999999" customHeight="1" thickBot="1">
      <c r="A11" s="148" t="s">
        <v>173</v>
      </c>
      <c r="B11" s="149" t="s">
        <v>26</v>
      </c>
      <c r="C11" s="177">
        <v>575277.20374000003</v>
      </c>
      <c r="D11" s="161"/>
      <c r="E11" s="161"/>
      <c r="F11" s="161"/>
      <c r="G11" s="161"/>
      <c r="H11" s="161"/>
      <c r="I11" s="177">
        <v>575277.20374000003</v>
      </c>
    </row>
    <row r="12" spans="1:9" ht="19.899999999999999" customHeight="1" thickBot="1">
      <c r="A12" s="148" t="s">
        <v>174</v>
      </c>
      <c r="B12" s="149" t="s">
        <v>38</v>
      </c>
      <c r="C12" s="177">
        <v>19397230.576959997</v>
      </c>
      <c r="D12" s="161"/>
      <c r="E12" s="161"/>
      <c r="F12" s="161"/>
      <c r="G12" s="161"/>
      <c r="H12" s="161"/>
      <c r="I12" s="177">
        <v>19397230.576959997</v>
      </c>
    </row>
    <row r="13" spans="1:9" ht="19.899999999999999" customHeight="1" thickBot="1">
      <c r="A13" s="209" t="s">
        <v>175</v>
      </c>
      <c r="B13" s="210"/>
      <c r="C13" s="210"/>
      <c r="D13" s="210"/>
      <c r="E13" s="210"/>
      <c r="F13" s="210"/>
      <c r="G13" s="210"/>
      <c r="H13" s="210"/>
      <c r="I13" s="211"/>
    </row>
    <row r="14" spans="1:9" ht="19.899999999999999" customHeight="1" thickBot="1">
      <c r="A14" s="148" t="s">
        <v>170</v>
      </c>
      <c r="B14" s="149" t="s">
        <v>40</v>
      </c>
      <c r="C14" s="177">
        <v>18641411.39195</v>
      </c>
      <c r="D14" s="161"/>
      <c r="E14" s="161"/>
      <c r="F14" s="161"/>
      <c r="G14" s="161"/>
      <c r="H14" s="161"/>
      <c r="I14" s="177">
        <v>18641411.39195</v>
      </c>
    </row>
    <row r="15" spans="1:9" ht="19.899999999999999" customHeight="1" thickBot="1">
      <c r="A15" s="148" t="s">
        <v>171</v>
      </c>
      <c r="B15" s="149" t="s">
        <v>42</v>
      </c>
      <c r="C15" s="177">
        <v>0</v>
      </c>
      <c r="D15" s="161"/>
      <c r="E15" s="161"/>
      <c r="F15" s="161"/>
      <c r="G15" s="161"/>
      <c r="H15" s="161"/>
      <c r="I15" s="177">
        <v>0</v>
      </c>
    </row>
    <row r="16" spans="1:9" ht="19.899999999999999" customHeight="1" thickBot="1">
      <c r="A16" s="148" t="s">
        <v>172</v>
      </c>
      <c r="B16" s="149" t="s">
        <v>44</v>
      </c>
      <c r="C16" s="177">
        <v>0</v>
      </c>
      <c r="D16" s="161"/>
      <c r="E16" s="161"/>
      <c r="F16" s="161"/>
      <c r="G16" s="161"/>
      <c r="H16" s="161"/>
      <c r="I16" s="177">
        <v>0</v>
      </c>
    </row>
    <row r="17" spans="1:9" ht="19.899999999999999" customHeight="1" thickBot="1">
      <c r="A17" s="148" t="s">
        <v>173</v>
      </c>
      <c r="B17" s="149" t="s">
        <v>46</v>
      </c>
      <c r="C17" s="177">
        <v>580609.38873999997</v>
      </c>
      <c r="D17" s="161"/>
      <c r="E17" s="161"/>
      <c r="F17" s="161"/>
      <c r="G17" s="161"/>
      <c r="H17" s="161"/>
      <c r="I17" s="177">
        <v>580609.38873999997</v>
      </c>
    </row>
    <row r="18" spans="1:9" ht="19.899999999999999" customHeight="1" thickBot="1">
      <c r="A18" s="148" t="s">
        <v>174</v>
      </c>
      <c r="B18" s="149" t="s">
        <v>58</v>
      </c>
      <c r="C18" s="177">
        <v>18060802.003210001</v>
      </c>
      <c r="D18" s="161"/>
      <c r="E18" s="161"/>
      <c r="F18" s="161"/>
      <c r="G18" s="161"/>
      <c r="H18" s="161"/>
      <c r="I18" s="177">
        <v>18060802.003210001</v>
      </c>
    </row>
    <row r="19" spans="1:9" ht="19.899999999999999" customHeight="1" thickBot="1">
      <c r="A19" s="209" t="s">
        <v>176</v>
      </c>
      <c r="B19" s="210"/>
      <c r="C19" s="210"/>
      <c r="D19" s="210"/>
      <c r="E19" s="210"/>
      <c r="F19" s="210"/>
      <c r="G19" s="210"/>
      <c r="H19" s="210"/>
      <c r="I19" s="211"/>
    </row>
    <row r="20" spans="1:9" ht="19.899999999999999" customHeight="1" thickBot="1">
      <c r="A20" s="148" t="s">
        <v>170</v>
      </c>
      <c r="B20" s="149" t="s">
        <v>60</v>
      </c>
      <c r="C20" s="177">
        <v>14492124.648</v>
      </c>
      <c r="D20" s="161"/>
      <c r="E20" s="161"/>
      <c r="F20" s="161"/>
      <c r="G20" s="161"/>
      <c r="H20" s="161"/>
      <c r="I20" s="177">
        <v>14492124.648</v>
      </c>
    </row>
    <row r="21" spans="1:9" ht="19.899999999999999" customHeight="1" thickBot="1">
      <c r="A21" s="148" t="s">
        <v>171</v>
      </c>
      <c r="B21" s="149" t="s">
        <v>62</v>
      </c>
      <c r="C21" s="177">
        <v>0</v>
      </c>
      <c r="D21" s="161"/>
      <c r="E21" s="161"/>
      <c r="F21" s="161"/>
      <c r="G21" s="161"/>
      <c r="H21" s="161"/>
      <c r="I21" s="177">
        <v>0</v>
      </c>
    </row>
    <row r="22" spans="1:9" ht="19.899999999999999" customHeight="1" thickBot="1">
      <c r="A22" s="148" t="s">
        <v>172</v>
      </c>
      <c r="B22" s="149" t="s">
        <v>64</v>
      </c>
      <c r="C22" s="177">
        <v>-1151.4590000000001</v>
      </c>
      <c r="D22" s="161"/>
      <c r="E22" s="161"/>
      <c r="F22" s="161"/>
      <c r="G22" s="161"/>
      <c r="H22" s="161"/>
      <c r="I22" s="177">
        <v>-1151.4590000000001</v>
      </c>
    </row>
    <row r="23" spans="1:9" ht="19.899999999999999" customHeight="1" thickBot="1">
      <c r="A23" s="148" t="s">
        <v>173</v>
      </c>
      <c r="B23" s="149" t="s">
        <v>66</v>
      </c>
      <c r="C23" s="177">
        <v>168500.55275</v>
      </c>
      <c r="D23" s="161"/>
      <c r="E23" s="161"/>
      <c r="F23" s="161"/>
      <c r="G23" s="161"/>
      <c r="H23" s="161"/>
      <c r="I23" s="177">
        <v>168500.55275</v>
      </c>
    </row>
    <row r="24" spans="1:9" ht="19.899999999999999" customHeight="1" thickBot="1">
      <c r="A24" s="148" t="s">
        <v>174</v>
      </c>
      <c r="B24" s="149" t="s">
        <v>78</v>
      </c>
      <c r="C24" s="177">
        <v>14322472.63625</v>
      </c>
      <c r="D24" s="161"/>
      <c r="E24" s="161"/>
      <c r="F24" s="161"/>
      <c r="G24" s="161"/>
      <c r="H24" s="161"/>
      <c r="I24" s="177">
        <v>14322472.63625</v>
      </c>
    </row>
    <row r="25" spans="1:9" ht="19.899999999999999" customHeight="1" thickBot="1">
      <c r="A25" s="209" t="s">
        <v>177</v>
      </c>
      <c r="B25" s="210"/>
      <c r="C25" s="210"/>
      <c r="D25" s="210"/>
      <c r="E25" s="210"/>
      <c r="F25" s="210"/>
      <c r="G25" s="210"/>
      <c r="H25" s="210"/>
      <c r="I25" s="211"/>
    </row>
    <row r="26" spans="1:9" ht="19.899999999999999" customHeight="1" thickBot="1">
      <c r="A26" s="148" t="s">
        <v>170</v>
      </c>
      <c r="B26" s="149" t="s">
        <v>80</v>
      </c>
      <c r="C26" s="177">
        <v>0</v>
      </c>
      <c r="D26" s="161"/>
      <c r="E26" s="161"/>
      <c r="F26" s="161"/>
      <c r="G26" s="161"/>
      <c r="H26" s="161"/>
      <c r="I26" s="177">
        <v>0</v>
      </c>
    </row>
    <row r="27" spans="1:9" ht="19.899999999999999" customHeight="1" thickBot="1">
      <c r="A27" s="148" t="s">
        <v>171</v>
      </c>
      <c r="B27" s="149" t="s">
        <v>82</v>
      </c>
      <c r="C27" s="177">
        <v>0</v>
      </c>
      <c r="D27" s="161"/>
      <c r="E27" s="161"/>
      <c r="F27" s="161"/>
      <c r="G27" s="161"/>
      <c r="H27" s="161"/>
      <c r="I27" s="177">
        <v>0</v>
      </c>
    </row>
    <row r="28" spans="1:9" ht="19.899999999999999" customHeight="1" thickBot="1">
      <c r="A28" s="148" t="s">
        <v>178</v>
      </c>
      <c r="B28" s="149" t="s">
        <v>179</v>
      </c>
      <c r="C28" s="177">
        <v>0</v>
      </c>
      <c r="D28" s="161"/>
      <c r="E28" s="161"/>
      <c r="F28" s="161"/>
      <c r="G28" s="161"/>
      <c r="H28" s="161"/>
      <c r="I28" s="177">
        <v>0</v>
      </c>
    </row>
    <row r="29" spans="1:9" ht="19.899999999999999" customHeight="1" thickBot="1">
      <c r="A29" s="148" t="s">
        <v>173</v>
      </c>
      <c r="B29" s="149" t="s">
        <v>181</v>
      </c>
      <c r="C29" s="177">
        <v>0</v>
      </c>
      <c r="D29" s="161"/>
      <c r="E29" s="161"/>
      <c r="F29" s="161"/>
      <c r="G29" s="161"/>
      <c r="H29" s="161"/>
      <c r="I29" s="177">
        <v>0</v>
      </c>
    </row>
    <row r="30" spans="1:9" ht="19.899999999999999" customHeight="1" thickBot="1">
      <c r="A30" s="148" t="s">
        <v>174</v>
      </c>
      <c r="B30" s="149" t="s">
        <v>84</v>
      </c>
      <c r="C30" s="177">
        <v>0</v>
      </c>
      <c r="D30" s="161"/>
      <c r="E30" s="161"/>
      <c r="F30" s="161"/>
      <c r="G30" s="161"/>
      <c r="H30" s="161"/>
      <c r="I30" s="177">
        <v>0</v>
      </c>
    </row>
    <row r="31" spans="1:9" ht="19.899999999999999" customHeight="1" thickBot="1">
      <c r="A31" s="149" t="s">
        <v>182</v>
      </c>
      <c r="B31" s="149" t="s">
        <v>95</v>
      </c>
      <c r="C31" s="177">
        <v>3469950.7211286156</v>
      </c>
      <c r="D31" s="161"/>
      <c r="E31" s="161"/>
      <c r="F31" s="161"/>
      <c r="G31" s="161"/>
      <c r="H31" s="161"/>
      <c r="I31" s="177">
        <v>3469950.7211286156</v>
      </c>
    </row>
    <row r="32" spans="1:9" ht="19.899999999999999" customHeight="1" thickBot="1">
      <c r="A32" s="149" t="s">
        <v>183</v>
      </c>
      <c r="B32" s="149" t="s">
        <v>184</v>
      </c>
      <c r="C32" s="177">
        <v>306593.8248384</v>
      </c>
      <c r="D32" s="161"/>
      <c r="E32" s="161"/>
      <c r="F32" s="161"/>
      <c r="G32" s="161"/>
      <c r="H32" s="161"/>
      <c r="I32" s="177">
        <v>306593.8248384</v>
      </c>
    </row>
    <row r="33" spans="1:9" ht="19.899999999999999" customHeight="1" thickBot="1">
      <c r="A33" s="149" t="s">
        <v>185</v>
      </c>
      <c r="B33" s="149" t="s">
        <v>186</v>
      </c>
      <c r="C33" s="177">
        <v>3776544.5459670154</v>
      </c>
      <c r="D33" s="161"/>
      <c r="E33" s="161"/>
      <c r="F33" s="161"/>
      <c r="G33" s="161"/>
      <c r="H33" s="161"/>
      <c r="I33" s="177">
        <v>3776544.5459670154</v>
      </c>
    </row>
    <row r="34" spans="1:9" ht="19.899999999999999" customHeight="1">
      <c r="A34" s="134" t="s">
        <v>622</v>
      </c>
    </row>
    <row r="35" spans="1:9" ht="19.899999999999999" customHeight="1" thickBot="1">
      <c r="A35" s="117"/>
    </row>
    <row r="36" spans="1:9" ht="39.6" customHeight="1" thickBot="1">
      <c r="A36" s="169"/>
      <c r="B36" s="169"/>
      <c r="C36" s="164" t="s">
        <v>239</v>
      </c>
      <c r="D36" s="221" t="s">
        <v>240</v>
      </c>
      <c r="E36" s="222"/>
      <c r="F36" s="222"/>
      <c r="G36" s="222"/>
      <c r="H36" s="223"/>
      <c r="I36" s="164" t="s">
        <v>241</v>
      </c>
    </row>
    <row r="37" spans="1:9" ht="19.899999999999999" customHeight="1" thickBot="1">
      <c r="A37" s="169"/>
      <c r="B37" s="169"/>
      <c r="C37" s="167" t="s">
        <v>201</v>
      </c>
      <c r="D37" s="167" t="s">
        <v>202</v>
      </c>
      <c r="E37" s="167" t="s">
        <v>243</v>
      </c>
      <c r="F37" s="167" t="s">
        <v>244</v>
      </c>
      <c r="G37" s="167" t="s">
        <v>245</v>
      </c>
      <c r="H37" s="167" t="s">
        <v>203</v>
      </c>
      <c r="I37" s="167" t="s">
        <v>214</v>
      </c>
    </row>
    <row r="38" spans="1:9" ht="19.899999999999999" customHeight="1" thickBot="1">
      <c r="A38" s="169"/>
      <c r="B38" s="167" t="s">
        <v>246</v>
      </c>
      <c r="C38" s="169"/>
      <c r="D38" s="169"/>
      <c r="E38" s="169"/>
      <c r="F38" s="169"/>
      <c r="G38" s="169"/>
      <c r="H38" s="169"/>
      <c r="I38" s="169"/>
    </row>
    <row r="39" spans="1:9" ht="19.899999999999999" customHeight="1" thickBot="1">
      <c r="A39" s="169"/>
      <c r="B39" s="169"/>
      <c r="C39" s="167" t="s">
        <v>215</v>
      </c>
      <c r="D39" s="167" t="s">
        <v>216</v>
      </c>
      <c r="E39" s="167" t="s">
        <v>217</v>
      </c>
      <c r="F39" s="167" t="s">
        <v>218</v>
      </c>
      <c r="G39" s="167" t="s">
        <v>219</v>
      </c>
      <c r="H39" s="167" t="s">
        <v>220</v>
      </c>
      <c r="I39" s="167" t="s">
        <v>221</v>
      </c>
    </row>
    <row r="40" spans="1:9" ht="19.899999999999999" customHeight="1" thickBot="1">
      <c r="A40" s="171" t="s">
        <v>169</v>
      </c>
      <c r="B40" s="172"/>
      <c r="C40" s="172"/>
      <c r="D40" s="172"/>
      <c r="E40" s="172"/>
      <c r="F40" s="172"/>
      <c r="G40" s="172"/>
      <c r="H40" s="172"/>
      <c r="I40" s="173"/>
    </row>
    <row r="41" spans="1:9" ht="19.899999999999999" customHeight="1" thickBot="1">
      <c r="A41" s="170" t="s">
        <v>223</v>
      </c>
      <c r="B41" s="167" t="s">
        <v>224</v>
      </c>
      <c r="C41" s="177">
        <v>2067679.0490000001</v>
      </c>
      <c r="D41" s="161"/>
      <c r="E41" s="161"/>
      <c r="F41" s="161"/>
      <c r="G41" s="161"/>
      <c r="H41" s="161"/>
      <c r="I41" s="177">
        <v>2067679.0490000001</v>
      </c>
    </row>
    <row r="42" spans="1:9" ht="19.899999999999999" customHeight="1" thickBot="1">
      <c r="A42" s="170" t="s">
        <v>173</v>
      </c>
      <c r="B42" s="167" t="s">
        <v>225</v>
      </c>
      <c r="C42" s="177">
        <v>360327.83100000001</v>
      </c>
      <c r="D42" s="161"/>
      <c r="E42" s="161"/>
      <c r="F42" s="161"/>
      <c r="G42" s="161"/>
      <c r="H42" s="161"/>
      <c r="I42" s="177">
        <v>360327.83100000001</v>
      </c>
    </row>
    <row r="43" spans="1:9" ht="19.899999999999999" customHeight="1" thickBot="1">
      <c r="A43" s="170" t="s">
        <v>174</v>
      </c>
      <c r="B43" s="167" t="s">
        <v>226</v>
      </c>
      <c r="C43" s="177">
        <v>1707351.2180000001</v>
      </c>
      <c r="D43" s="161"/>
      <c r="E43" s="161"/>
      <c r="F43" s="161"/>
      <c r="G43" s="161"/>
      <c r="H43" s="161"/>
      <c r="I43" s="177">
        <v>1707351.2180000001</v>
      </c>
    </row>
    <row r="44" spans="1:9" ht="19.899999999999999" customHeight="1" thickBot="1">
      <c r="A44" s="171" t="s">
        <v>175</v>
      </c>
      <c r="B44" s="172"/>
      <c r="C44" s="152"/>
      <c r="D44" s="152"/>
      <c r="E44" s="152"/>
      <c r="F44" s="152"/>
      <c r="G44" s="152"/>
      <c r="H44" s="152"/>
      <c r="I44" s="201"/>
    </row>
    <row r="45" spans="1:9" ht="19.899999999999999" customHeight="1" thickBot="1">
      <c r="A45" s="170" t="s">
        <v>223</v>
      </c>
      <c r="B45" s="167" t="s">
        <v>227</v>
      </c>
      <c r="C45" s="177">
        <v>1991094.15004</v>
      </c>
      <c r="D45" s="161"/>
      <c r="E45" s="161"/>
      <c r="F45" s="161"/>
      <c r="G45" s="161"/>
      <c r="H45" s="161"/>
      <c r="I45" s="177">
        <v>1991094.15004</v>
      </c>
    </row>
    <row r="46" spans="1:9" ht="19.899999999999999" customHeight="1" thickBot="1">
      <c r="A46" s="170" t="s">
        <v>173</v>
      </c>
      <c r="B46" s="167" t="s">
        <v>228</v>
      </c>
      <c r="C46" s="177">
        <v>351309.54200000002</v>
      </c>
      <c r="D46" s="161"/>
      <c r="E46" s="161"/>
      <c r="F46" s="161"/>
      <c r="G46" s="161"/>
      <c r="H46" s="161"/>
      <c r="I46" s="177">
        <v>351309.54200000002</v>
      </c>
    </row>
    <row r="47" spans="1:9" ht="19.899999999999999" customHeight="1" thickBot="1">
      <c r="A47" s="170" t="s">
        <v>174</v>
      </c>
      <c r="B47" s="167" t="s">
        <v>229</v>
      </c>
      <c r="C47" s="177">
        <v>1639784.6080399998</v>
      </c>
      <c r="D47" s="161"/>
      <c r="E47" s="161"/>
      <c r="F47" s="161"/>
      <c r="G47" s="161"/>
      <c r="H47" s="161"/>
      <c r="I47" s="177">
        <v>1639784.6080399998</v>
      </c>
    </row>
    <row r="48" spans="1:9" ht="19.899999999999999" customHeight="1" thickBot="1">
      <c r="A48" s="171" t="s">
        <v>176</v>
      </c>
      <c r="B48" s="172"/>
      <c r="C48" s="152"/>
      <c r="D48" s="152"/>
      <c r="E48" s="152"/>
      <c r="F48" s="152"/>
      <c r="G48" s="152"/>
      <c r="H48" s="152"/>
      <c r="I48" s="201"/>
    </row>
    <row r="49" spans="1:9" ht="19.899999999999999" customHeight="1" thickBot="1">
      <c r="A49" s="170" t="s">
        <v>223</v>
      </c>
      <c r="B49" s="167" t="s">
        <v>230</v>
      </c>
      <c r="C49" s="177">
        <v>747614.53500000003</v>
      </c>
      <c r="D49" s="161"/>
      <c r="E49" s="161"/>
      <c r="F49" s="161"/>
      <c r="G49" s="161"/>
      <c r="H49" s="161"/>
      <c r="I49" s="177">
        <v>747614.53500000003</v>
      </c>
    </row>
    <row r="50" spans="1:9" ht="19.899999999999999" customHeight="1" thickBot="1">
      <c r="A50" s="170" t="s">
        <v>173</v>
      </c>
      <c r="B50" s="167" t="s">
        <v>231</v>
      </c>
      <c r="C50" s="177">
        <v>208614.91399999996</v>
      </c>
      <c r="D50" s="161"/>
      <c r="E50" s="161"/>
      <c r="F50" s="161"/>
      <c r="G50" s="161"/>
      <c r="H50" s="161"/>
      <c r="I50" s="177">
        <v>208614.91399999996</v>
      </c>
    </row>
    <row r="51" spans="1:9" ht="19.899999999999999" customHeight="1" thickBot="1">
      <c r="A51" s="170" t="s">
        <v>174</v>
      </c>
      <c r="B51" s="167" t="s">
        <v>232</v>
      </c>
      <c r="C51" s="177">
        <v>538999.62100000004</v>
      </c>
      <c r="D51" s="161"/>
      <c r="E51" s="161"/>
      <c r="F51" s="161"/>
      <c r="G51" s="161"/>
      <c r="H51" s="161"/>
      <c r="I51" s="177">
        <v>538999.62100000004</v>
      </c>
    </row>
    <row r="52" spans="1:9" ht="19.899999999999999" customHeight="1" thickBot="1">
      <c r="A52" s="171" t="s">
        <v>177</v>
      </c>
      <c r="B52" s="172"/>
      <c r="C52" s="152"/>
      <c r="D52" s="152"/>
      <c r="E52" s="152"/>
      <c r="F52" s="152"/>
      <c r="G52" s="152"/>
      <c r="H52" s="152"/>
      <c r="I52" s="201"/>
    </row>
    <row r="53" spans="1:9" ht="19.899999999999999" customHeight="1" thickBot="1">
      <c r="A53" s="170" t="s">
        <v>223</v>
      </c>
      <c r="B53" s="167" t="s">
        <v>233</v>
      </c>
      <c r="C53" s="177">
        <v>0</v>
      </c>
      <c r="D53" s="161"/>
      <c r="E53" s="161"/>
      <c r="F53" s="161"/>
      <c r="G53" s="161"/>
      <c r="H53" s="161"/>
      <c r="I53" s="177">
        <v>0</v>
      </c>
    </row>
    <row r="54" spans="1:9" ht="19.899999999999999" customHeight="1" thickBot="1">
      <c r="A54" s="170" t="s">
        <v>173</v>
      </c>
      <c r="B54" s="167" t="s">
        <v>234</v>
      </c>
      <c r="C54" s="177">
        <v>0</v>
      </c>
      <c r="D54" s="161"/>
      <c r="E54" s="161"/>
      <c r="F54" s="161"/>
      <c r="G54" s="161"/>
      <c r="H54" s="161"/>
      <c r="I54" s="177">
        <v>0</v>
      </c>
    </row>
    <row r="55" spans="1:9" ht="19.899999999999999" customHeight="1" thickBot="1">
      <c r="A55" s="170" t="s">
        <v>174</v>
      </c>
      <c r="B55" s="167" t="s">
        <v>235</v>
      </c>
      <c r="C55" s="177">
        <v>0</v>
      </c>
      <c r="D55" s="161"/>
      <c r="E55" s="161"/>
      <c r="F55" s="161"/>
      <c r="G55" s="161"/>
      <c r="H55" s="161"/>
      <c r="I55" s="177">
        <v>0</v>
      </c>
    </row>
    <row r="56" spans="1:9" ht="19.899999999999999" customHeight="1" thickBot="1">
      <c r="A56" s="167" t="s">
        <v>182</v>
      </c>
      <c r="B56" s="167" t="s">
        <v>236</v>
      </c>
      <c r="C56" s="177">
        <v>448484.41766840802</v>
      </c>
      <c r="D56" s="161"/>
      <c r="E56" s="161"/>
      <c r="F56" s="161"/>
      <c r="G56" s="161"/>
      <c r="H56" s="161"/>
      <c r="I56" s="177">
        <v>448484.41766840802</v>
      </c>
    </row>
    <row r="57" spans="1:9" ht="19.899999999999999" customHeight="1" thickBot="1">
      <c r="A57" s="174" t="s">
        <v>183</v>
      </c>
      <c r="B57" s="174" t="s">
        <v>237</v>
      </c>
      <c r="C57" s="177">
        <v>48080.585980000003</v>
      </c>
      <c r="D57" s="161"/>
      <c r="E57" s="161"/>
      <c r="F57" s="161"/>
      <c r="G57" s="161"/>
      <c r="H57" s="161"/>
      <c r="I57" s="177">
        <v>48080.585980000003</v>
      </c>
    </row>
    <row r="58" spans="1:9" ht="19.899999999999999" customHeight="1" thickBot="1">
      <c r="A58" s="175" t="s">
        <v>185</v>
      </c>
      <c r="B58" s="176" t="s">
        <v>238</v>
      </c>
      <c r="C58" s="177">
        <v>496565.00364840805</v>
      </c>
      <c r="D58" s="161"/>
      <c r="E58" s="161"/>
      <c r="F58" s="161"/>
      <c r="G58" s="161"/>
      <c r="H58" s="161"/>
      <c r="I58" s="177">
        <v>496565.00364840805</v>
      </c>
    </row>
    <row r="61" spans="1:9">
      <c r="A61" s="134" t="s">
        <v>622</v>
      </c>
    </row>
  </sheetData>
  <mergeCells count="7">
    <mergeCell ref="A1:A2"/>
    <mergeCell ref="D36:H36"/>
    <mergeCell ref="D3:H3"/>
    <mergeCell ref="A7:I7"/>
    <mergeCell ref="A13:I13"/>
    <mergeCell ref="A19:I19"/>
    <mergeCell ref="A25:I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7"/>
  <sheetViews>
    <sheetView zoomScale="90" zoomScaleNormal="90" workbookViewId="0">
      <selection activeCell="D3" sqref="D3:F3"/>
    </sheetView>
  </sheetViews>
  <sheetFormatPr defaultRowHeight="15"/>
  <cols>
    <col min="1" max="1" width="53.7109375" bestFit="1" customWidth="1"/>
    <col min="3" max="3" width="15.85546875" customWidth="1"/>
    <col min="4" max="6" width="11.28515625" customWidth="1"/>
    <col min="7" max="9" width="11.7109375" customWidth="1"/>
    <col min="10" max="10" width="13.28515625" bestFit="1" customWidth="1"/>
    <col min="11" max="11" width="15.5703125" customWidth="1"/>
    <col min="12" max="12" width="17.140625" customWidth="1"/>
  </cols>
  <sheetData>
    <row r="1" spans="1:12" ht="46.15" customHeight="1">
      <c r="A1" s="2" t="s">
        <v>247</v>
      </c>
      <c r="C1" t="s">
        <v>599</v>
      </c>
    </row>
    <row r="2" spans="1:12" ht="46.15" customHeight="1" thickBot="1">
      <c r="A2" s="2" t="s">
        <v>248</v>
      </c>
    </row>
    <row r="3" spans="1:12" ht="46.15" customHeight="1" thickBot="1">
      <c r="A3" s="60"/>
      <c r="B3" s="60"/>
      <c r="C3" s="228" t="s">
        <v>207</v>
      </c>
      <c r="D3" s="230" t="s">
        <v>208</v>
      </c>
      <c r="E3" s="230"/>
      <c r="F3" s="231"/>
      <c r="G3" s="232" t="s">
        <v>209</v>
      </c>
      <c r="H3" s="230"/>
      <c r="I3" s="233"/>
      <c r="J3" s="234" t="s">
        <v>249</v>
      </c>
      <c r="K3" s="234" t="s">
        <v>250</v>
      </c>
      <c r="L3" s="234" t="s">
        <v>251</v>
      </c>
    </row>
    <row r="4" spans="1:12" ht="46.15" customHeight="1" thickBot="1">
      <c r="A4" s="60"/>
      <c r="B4" s="60"/>
      <c r="C4" s="229"/>
      <c r="D4" s="60"/>
      <c r="E4" s="57" t="s">
        <v>252</v>
      </c>
      <c r="F4" s="57" t="s">
        <v>253</v>
      </c>
      <c r="G4" s="60"/>
      <c r="H4" s="57" t="s">
        <v>252</v>
      </c>
      <c r="I4" s="19" t="s">
        <v>253</v>
      </c>
      <c r="J4" s="235"/>
      <c r="K4" s="235"/>
      <c r="L4" s="235"/>
    </row>
    <row r="5" spans="1:12" ht="46.15" customHeight="1" thickBot="1">
      <c r="A5" s="60"/>
      <c r="B5" s="60"/>
      <c r="C5" s="98" t="s">
        <v>161</v>
      </c>
      <c r="D5" s="57" t="s">
        <v>162</v>
      </c>
      <c r="E5" s="72" t="s">
        <v>163</v>
      </c>
      <c r="F5" s="83" t="s">
        <v>164</v>
      </c>
      <c r="G5" s="57" t="s">
        <v>165</v>
      </c>
      <c r="H5" s="72" t="s">
        <v>166</v>
      </c>
      <c r="I5" s="4" t="s">
        <v>167</v>
      </c>
      <c r="J5" s="4" t="s">
        <v>168</v>
      </c>
      <c r="K5" s="4" t="s">
        <v>196</v>
      </c>
      <c r="L5" s="4" t="s">
        <v>201</v>
      </c>
    </row>
    <row r="6" spans="1:12" ht="46.15" customHeight="1" thickBot="1">
      <c r="A6" s="82" t="s">
        <v>254</v>
      </c>
      <c r="B6" s="57" t="s">
        <v>242</v>
      </c>
      <c r="C6" s="79"/>
      <c r="D6" s="59"/>
      <c r="E6" s="236"/>
      <c r="F6" s="237"/>
      <c r="G6" s="59"/>
      <c r="H6" s="236"/>
      <c r="I6" s="237"/>
      <c r="J6" s="3"/>
      <c r="K6" s="3"/>
      <c r="L6" s="3"/>
    </row>
    <row r="7" spans="1:12" ht="46.15" customHeight="1" thickBot="1">
      <c r="A7" s="82" t="s">
        <v>255</v>
      </c>
      <c r="B7" s="99" t="s">
        <v>256</v>
      </c>
      <c r="C7" s="21"/>
      <c r="D7" s="3"/>
      <c r="E7" s="236"/>
      <c r="F7" s="237"/>
      <c r="G7" s="3"/>
      <c r="H7" s="236"/>
      <c r="I7" s="237"/>
      <c r="J7" s="3"/>
      <c r="K7" s="3"/>
      <c r="L7" s="3"/>
    </row>
    <row r="8" spans="1:12" ht="46.15" customHeight="1" thickBot="1">
      <c r="A8" s="82" t="s">
        <v>257</v>
      </c>
      <c r="B8" s="95"/>
      <c r="C8" s="97"/>
      <c r="D8" s="97"/>
      <c r="E8" s="97"/>
      <c r="F8" s="97"/>
      <c r="G8" s="97"/>
      <c r="H8" s="97"/>
      <c r="I8" s="97"/>
      <c r="J8" s="97"/>
      <c r="K8" s="97"/>
      <c r="L8" s="97"/>
    </row>
    <row r="9" spans="1:12" ht="46.15" customHeight="1" thickBot="1">
      <c r="A9" s="82" t="s">
        <v>92</v>
      </c>
      <c r="B9" s="95"/>
      <c r="C9" s="97"/>
      <c r="D9" s="97"/>
      <c r="E9" s="97"/>
      <c r="F9" s="97"/>
      <c r="G9" s="97"/>
      <c r="H9" s="97"/>
      <c r="I9" s="97"/>
      <c r="J9" s="97"/>
      <c r="K9" s="97"/>
      <c r="L9" s="97"/>
    </row>
    <row r="10" spans="1:12" ht="46.15" customHeight="1" thickBot="1">
      <c r="A10" s="82" t="s">
        <v>258</v>
      </c>
      <c r="B10" s="86" t="s">
        <v>4</v>
      </c>
      <c r="C10" s="21"/>
      <c r="D10" s="97"/>
      <c r="E10" s="3"/>
      <c r="F10" s="3"/>
      <c r="G10" s="97"/>
      <c r="H10" s="3"/>
      <c r="I10" s="3"/>
      <c r="J10" s="3"/>
      <c r="K10" s="3"/>
      <c r="L10" s="3"/>
    </row>
    <row r="11" spans="1:12" ht="46.15" customHeight="1" thickBot="1">
      <c r="A11" s="82" t="s">
        <v>259</v>
      </c>
      <c r="B11" s="86" t="s">
        <v>14</v>
      </c>
      <c r="C11" s="21"/>
      <c r="D11" s="97"/>
      <c r="E11" s="3"/>
      <c r="F11" s="3"/>
      <c r="G11" s="97"/>
      <c r="H11" s="3"/>
      <c r="I11" s="3"/>
      <c r="J11" s="3"/>
      <c r="K11" s="3"/>
      <c r="L11" s="3"/>
    </row>
    <row r="12" spans="1:12" ht="46.15" customHeight="1" thickBot="1">
      <c r="A12" s="82" t="s">
        <v>260</v>
      </c>
      <c r="B12" s="86" t="s">
        <v>16</v>
      </c>
      <c r="C12" s="21"/>
      <c r="D12" s="97"/>
      <c r="E12" s="3"/>
      <c r="F12" s="3"/>
      <c r="G12" s="97"/>
      <c r="H12" s="3"/>
      <c r="I12" s="3"/>
      <c r="J12" s="3"/>
      <c r="K12" s="3"/>
      <c r="L12" s="3"/>
    </row>
    <row r="13" spans="1:12" ht="46.15" customHeight="1" thickBot="1">
      <c r="A13" s="82" t="s">
        <v>261</v>
      </c>
      <c r="B13" s="86" t="s">
        <v>18</v>
      </c>
      <c r="C13" s="21"/>
      <c r="D13" s="3"/>
      <c r="E13" s="236"/>
      <c r="F13" s="237"/>
      <c r="G13" s="3"/>
      <c r="H13" s="236"/>
      <c r="I13" s="237"/>
      <c r="J13" s="3"/>
      <c r="K13" s="3"/>
      <c r="L13" s="3"/>
    </row>
    <row r="14" spans="1:12" ht="46.15" customHeight="1" thickBot="1">
      <c r="A14" s="82" t="s">
        <v>262</v>
      </c>
      <c r="B14" s="95"/>
      <c r="C14" s="21"/>
      <c r="D14" s="97"/>
      <c r="E14" s="236"/>
      <c r="F14" s="237"/>
      <c r="G14" s="97"/>
      <c r="H14" s="236"/>
      <c r="I14" s="237"/>
      <c r="J14" s="97"/>
      <c r="K14" s="97"/>
      <c r="L14" s="97"/>
    </row>
    <row r="15" spans="1:12" ht="46.15" customHeight="1" thickBot="1">
      <c r="A15" s="82" t="s">
        <v>263</v>
      </c>
      <c r="B15" s="86" t="s">
        <v>20</v>
      </c>
      <c r="C15" s="21"/>
      <c r="D15" s="3"/>
      <c r="E15" s="236"/>
      <c r="F15" s="237"/>
      <c r="G15" s="3"/>
      <c r="H15" s="238"/>
      <c r="I15" s="239"/>
      <c r="J15" s="3"/>
      <c r="K15" s="3"/>
      <c r="L15" s="3"/>
    </row>
    <row r="16" spans="1:12" ht="46.15" customHeight="1" thickBot="1">
      <c r="A16" s="82" t="s">
        <v>264</v>
      </c>
      <c r="B16" s="86" t="s">
        <v>22</v>
      </c>
      <c r="C16" s="21"/>
      <c r="D16" s="97"/>
      <c r="E16" s="3"/>
      <c r="F16" s="3"/>
      <c r="G16" s="3"/>
      <c r="H16" s="3"/>
      <c r="I16" s="3"/>
      <c r="J16" s="3"/>
      <c r="K16" s="3"/>
      <c r="L16" s="3"/>
    </row>
    <row r="17" spans="1:12" ht="46.15" customHeight="1" thickBot="1">
      <c r="A17" s="82" t="s">
        <v>94</v>
      </c>
      <c r="B17" s="86" t="s">
        <v>24</v>
      </c>
      <c r="C17" s="21"/>
      <c r="D17" s="3"/>
      <c r="E17" s="236"/>
      <c r="F17" s="237"/>
      <c r="G17" s="3"/>
      <c r="H17" s="236"/>
      <c r="I17" s="237"/>
      <c r="J17" s="3"/>
      <c r="K17" s="3"/>
      <c r="L17" s="3"/>
    </row>
    <row r="18" spans="1:12" ht="46.15" customHeight="1" thickBot="1">
      <c r="A18" s="82" t="s">
        <v>265</v>
      </c>
      <c r="B18" s="87" t="s">
        <v>38</v>
      </c>
      <c r="C18" s="21"/>
      <c r="D18" s="3"/>
      <c r="E18" s="236"/>
      <c r="F18" s="237"/>
      <c r="G18" s="3"/>
      <c r="H18" s="236"/>
      <c r="I18" s="237"/>
      <c r="J18" s="3"/>
      <c r="K18" s="3"/>
      <c r="L18" s="3"/>
    </row>
    <row r="19" spans="1:12" ht="46.15" customHeight="1">
      <c r="A19" s="96"/>
    </row>
    <row r="20" spans="1:12" ht="46.15" customHeight="1" thickBot="1">
      <c r="A20" s="8"/>
    </row>
    <row r="21" spans="1:12" ht="46.15" customHeight="1">
      <c r="A21" s="60"/>
      <c r="B21" s="60"/>
      <c r="C21" s="240" t="s">
        <v>266</v>
      </c>
      <c r="D21" s="241"/>
      <c r="E21" s="242"/>
      <c r="F21" s="231" t="s">
        <v>210</v>
      </c>
      <c r="G21" s="234" t="s">
        <v>267</v>
      </c>
      <c r="H21" s="234" t="s">
        <v>268</v>
      </c>
    </row>
    <row r="22" spans="1:12" ht="46.15" customHeight="1" thickBot="1">
      <c r="A22" s="60"/>
      <c r="B22" s="60"/>
      <c r="C22" s="100"/>
      <c r="D22" s="20" t="s">
        <v>252</v>
      </c>
      <c r="E22" s="25" t="s">
        <v>253</v>
      </c>
      <c r="F22" s="243"/>
      <c r="G22" s="235"/>
      <c r="H22" s="235"/>
    </row>
    <row r="23" spans="1:12" ht="46.15" customHeight="1" thickBot="1">
      <c r="A23" s="60"/>
      <c r="B23" s="60"/>
      <c r="C23" s="66" t="s">
        <v>202</v>
      </c>
      <c r="D23" s="67" t="s">
        <v>243</v>
      </c>
      <c r="E23" s="78" t="s">
        <v>244</v>
      </c>
      <c r="F23" s="19" t="s">
        <v>245</v>
      </c>
      <c r="G23" s="4" t="s">
        <v>203</v>
      </c>
      <c r="H23" s="4" t="s">
        <v>214</v>
      </c>
    </row>
    <row r="24" spans="1:12" ht="46.15" customHeight="1" thickBot="1">
      <c r="A24" s="82" t="s">
        <v>254</v>
      </c>
      <c r="B24" s="85" t="s">
        <v>242</v>
      </c>
      <c r="C24" s="79"/>
      <c r="D24" s="236"/>
      <c r="E24" s="237"/>
      <c r="F24" s="3"/>
      <c r="G24" s="3"/>
      <c r="H24" s="3"/>
    </row>
    <row r="25" spans="1:12" ht="46.15" customHeight="1" thickBot="1">
      <c r="A25" s="82" t="s">
        <v>255</v>
      </c>
      <c r="B25" s="86" t="s">
        <v>256</v>
      </c>
      <c r="C25" s="21"/>
      <c r="D25" s="236"/>
      <c r="E25" s="237"/>
      <c r="F25" s="3"/>
      <c r="G25" s="3"/>
      <c r="H25" s="3"/>
    </row>
    <row r="26" spans="1:12" ht="46.15" customHeight="1" thickBot="1">
      <c r="A26" s="82" t="s">
        <v>257</v>
      </c>
      <c r="B26" s="95"/>
      <c r="C26" s="97"/>
      <c r="D26" s="97"/>
      <c r="E26" s="97"/>
      <c r="F26" s="97"/>
      <c r="G26" s="97"/>
      <c r="H26" s="97"/>
    </row>
    <row r="27" spans="1:12" ht="46.15" customHeight="1" thickBot="1">
      <c r="A27" s="82" t="s">
        <v>92</v>
      </c>
      <c r="B27" s="95"/>
      <c r="C27" s="97"/>
      <c r="D27" s="97"/>
      <c r="E27" s="97"/>
      <c r="F27" s="97"/>
      <c r="G27" s="97"/>
      <c r="H27" s="97"/>
    </row>
    <row r="28" spans="1:12" ht="46.15" customHeight="1" thickBot="1">
      <c r="A28" s="82" t="s">
        <v>258</v>
      </c>
      <c r="B28" s="86" t="s">
        <v>4</v>
      </c>
      <c r="C28" s="97"/>
      <c r="D28" s="3"/>
      <c r="E28" s="3"/>
      <c r="F28" s="3"/>
      <c r="G28" s="3"/>
      <c r="H28" s="3"/>
    </row>
    <row r="29" spans="1:12" ht="46.15" customHeight="1" thickBot="1">
      <c r="A29" s="82" t="s">
        <v>259</v>
      </c>
      <c r="B29" s="86" t="s">
        <v>14</v>
      </c>
      <c r="C29" s="97"/>
      <c r="D29" s="3"/>
      <c r="E29" s="3"/>
      <c r="F29" s="3"/>
      <c r="G29" s="3"/>
      <c r="H29" s="3"/>
    </row>
    <row r="30" spans="1:12" ht="46.15" customHeight="1" thickBot="1">
      <c r="A30" s="82" t="s">
        <v>260</v>
      </c>
      <c r="B30" s="86" t="s">
        <v>16</v>
      </c>
      <c r="C30" s="97"/>
      <c r="D30" s="3"/>
      <c r="E30" s="3"/>
      <c r="F30" s="3"/>
      <c r="G30" s="3"/>
      <c r="H30" s="3"/>
    </row>
    <row r="31" spans="1:12" ht="46.15" customHeight="1" thickBot="1">
      <c r="A31" s="82" t="s">
        <v>261</v>
      </c>
      <c r="B31" s="86" t="s">
        <v>18</v>
      </c>
      <c r="C31" s="97"/>
      <c r="D31" s="236"/>
      <c r="E31" s="237"/>
      <c r="F31" s="3"/>
      <c r="G31" s="3"/>
      <c r="H31" s="3"/>
    </row>
    <row r="32" spans="1:12" ht="46.15" customHeight="1" thickBot="1">
      <c r="A32" s="82" t="s">
        <v>262</v>
      </c>
      <c r="B32" s="95"/>
      <c r="C32" s="97"/>
      <c r="D32" s="236"/>
      <c r="E32" s="237"/>
      <c r="F32" s="97"/>
      <c r="G32" s="97"/>
      <c r="H32" s="97"/>
    </row>
    <row r="33" spans="1:8" ht="46.15" customHeight="1" thickBot="1">
      <c r="A33" s="82" t="s">
        <v>263</v>
      </c>
      <c r="B33" s="86" t="s">
        <v>20</v>
      </c>
      <c r="C33" s="97"/>
      <c r="D33" s="236"/>
      <c r="E33" s="237"/>
      <c r="F33" s="3"/>
      <c r="G33" s="3"/>
      <c r="H33" s="3"/>
    </row>
    <row r="34" spans="1:8" ht="46.15" customHeight="1" thickBot="1">
      <c r="A34" s="82" t="s">
        <v>264</v>
      </c>
      <c r="B34" s="86" t="s">
        <v>22</v>
      </c>
      <c r="C34" s="97"/>
      <c r="D34" s="3"/>
      <c r="E34" s="3"/>
      <c r="F34" s="3"/>
      <c r="G34" s="3"/>
      <c r="H34" s="3"/>
    </row>
    <row r="35" spans="1:8" ht="46.15" customHeight="1" thickBot="1">
      <c r="A35" s="82" t="s">
        <v>94</v>
      </c>
      <c r="B35" s="86" t="s">
        <v>24</v>
      </c>
      <c r="C35" s="21"/>
      <c r="D35" s="236"/>
      <c r="E35" s="237"/>
      <c r="F35" s="3"/>
      <c r="G35" s="3"/>
      <c r="H35" s="3"/>
    </row>
    <row r="36" spans="1:8" ht="46.15" customHeight="1" thickBot="1">
      <c r="A36" s="82" t="s">
        <v>265</v>
      </c>
      <c r="B36" s="87" t="s">
        <v>38</v>
      </c>
      <c r="C36" s="21"/>
      <c r="D36" s="236"/>
      <c r="E36" s="237"/>
      <c r="F36" s="3"/>
      <c r="G36" s="3"/>
      <c r="H36" s="3"/>
    </row>
    <row r="37" spans="1:8" ht="46.15" customHeight="1">
      <c r="A37" s="94"/>
    </row>
  </sheetData>
  <mergeCells count="31">
    <mergeCell ref="D36:E36"/>
    <mergeCell ref="D24:E24"/>
    <mergeCell ref="D25:E25"/>
    <mergeCell ref="D31:E31"/>
    <mergeCell ref="D32:E32"/>
    <mergeCell ref="D33:E33"/>
    <mergeCell ref="D35:E35"/>
    <mergeCell ref="E17:F17"/>
    <mergeCell ref="H17:I17"/>
    <mergeCell ref="E18:F18"/>
    <mergeCell ref="H18:I18"/>
    <mergeCell ref="C21:E21"/>
    <mergeCell ref="F21:F22"/>
    <mergeCell ref="G21:G22"/>
    <mergeCell ref="H21:H22"/>
    <mergeCell ref="E13:F13"/>
    <mergeCell ref="H13:I13"/>
    <mergeCell ref="E14:F14"/>
    <mergeCell ref="H14:I14"/>
    <mergeCell ref="E15:F15"/>
    <mergeCell ref="H15:I15"/>
    <mergeCell ref="L3:L4"/>
    <mergeCell ref="E6:F6"/>
    <mergeCell ref="H6:I6"/>
    <mergeCell ref="E7:F7"/>
    <mergeCell ref="H7:I7"/>
    <mergeCell ref="C3:C4"/>
    <mergeCell ref="D3:F3"/>
    <mergeCell ref="G3:I3"/>
    <mergeCell ref="J3:J4"/>
    <mergeCell ref="K3: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6"/>
  <sheetViews>
    <sheetView workbookViewId="0">
      <selection activeCell="F5" sqref="F5"/>
    </sheetView>
  </sheetViews>
  <sheetFormatPr defaultRowHeight="15"/>
  <cols>
    <col min="1" max="1" width="54.28515625" bestFit="1" customWidth="1"/>
    <col min="3" max="3" width="10.5703125" bestFit="1" customWidth="1"/>
    <col min="4" max="7" width="12.42578125" bestFit="1" customWidth="1"/>
    <col min="8" max="8" width="10.85546875" bestFit="1" customWidth="1"/>
    <col min="9" max="9" width="12.42578125" bestFit="1" customWidth="1"/>
    <col min="10" max="10" width="13.5703125" bestFit="1" customWidth="1"/>
    <col min="11" max="11" width="9" bestFit="1" customWidth="1"/>
  </cols>
  <sheetData>
    <row r="1" spans="1:11" ht="46.15" customHeight="1">
      <c r="A1" s="2" t="s">
        <v>269</v>
      </c>
      <c r="C1" s="22">
        <v>1</v>
      </c>
      <c r="D1" s="22">
        <f>1+C1</f>
        <v>2</v>
      </c>
      <c r="E1" s="22">
        <f t="shared" ref="E1:K1" si="0">1+D1</f>
        <v>3</v>
      </c>
      <c r="F1" s="22">
        <f t="shared" si="0"/>
        <v>4</v>
      </c>
      <c r="G1" s="22">
        <f t="shared" si="0"/>
        <v>5</v>
      </c>
      <c r="H1" s="22">
        <f t="shared" si="0"/>
        <v>6</v>
      </c>
      <c r="I1" s="22">
        <f t="shared" si="0"/>
        <v>7</v>
      </c>
      <c r="J1" s="22">
        <f t="shared" si="0"/>
        <v>8</v>
      </c>
      <c r="K1" s="22">
        <f t="shared" si="0"/>
        <v>9</v>
      </c>
    </row>
    <row r="2" spans="1:11" ht="46.15" customHeight="1" thickBot="1">
      <c r="A2" s="2" t="s">
        <v>270</v>
      </c>
      <c r="C2" s="101" t="s">
        <v>599</v>
      </c>
    </row>
    <row r="3" spans="1:11" ht="46.15" customHeight="1" thickBot="1">
      <c r="A3" s="3"/>
      <c r="B3" s="3"/>
      <c r="C3" s="244" t="s">
        <v>271</v>
      </c>
      <c r="D3" s="245"/>
      <c r="E3" s="245"/>
      <c r="F3" s="245"/>
      <c r="G3" s="245"/>
      <c r="H3" s="245"/>
      <c r="I3" s="245"/>
      <c r="J3" s="245"/>
      <c r="K3" s="233"/>
    </row>
    <row r="4" spans="1:11" ht="73.900000000000006" customHeight="1" thickBot="1">
      <c r="A4" s="3"/>
      <c r="B4" s="3"/>
      <c r="C4" s="4" t="s">
        <v>152</v>
      </c>
      <c r="D4" s="4" t="s">
        <v>153</v>
      </c>
      <c r="E4" s="4" t="s">
        <v>154</v>
      </c>
      <c r="F4" s="4" t="s">
        <v>155</v>
      </c>
      <c r="G4" s="4" t="s">
        <v>156</v>
      </c>
      <c r="H4" s="4" t="s">
        <v>157</v>
      </c>
      <c r="I4" s="4" t="s">
        <v>158</v>
      </c>
      <c r="J4" s="4" t="s">
        <v>159</v>
      </c>
      <c r="K4" s="4" t="s">
        <v>160</v>
      </c>
    </row>
    <row r="5" spans="1:11" ht="73.900000000000006" customHeight="1" thickBot="1">
      <c r="A5" s="3"/>
      <c r="B5" s="3"/>
      <c r="C5" s="4" t="s">
        <v>161</v>
      </c>
      <c r="D5" s="4" t="s">
        <v>162</v>
      </c>
      <c r="E5" s="4" t="s">
        <v>163</v>
      </c>
      <c r="F5" s="4" t="s">
        <v>164</v>
      </c>
      <c r="G5" s="4" t="s">
        <v>165</v>
      </c>
      <c r="H5" s="4" t="s">
        <v>166</v>
      </c>
      <c r="I5" s="4" t="s">
        <v>167</v>
      </c>
      <c r="J5" s="4" t="s">
        <v>168</v>
      </c>
      <c r="K5" s="4" t="s">
        <v>196</v>
      </c>
    </row>
    <row r="6" spans="1:11" ht="46.15" customHeight="1" thickBot="1">
      <c r="A6" s="4" t="s">
        <v>254</v>
      </c>
      <c r="B6" s="4" t="s">
        <v>242</v>
      </c>
      <c r="C6" s="23">
        <v>0</v>
      </c>
      <c r="D6" s="23">
        <v>0</v>
      </c>
      <c r="E6" s="23">
        <v>0</v>
      </c>
      <c r="F6" s="23">
        <v>0</v>
      </c>
      <c r="G6" s="23">
        <v>0</v>
      </c>
      <c r="H6" s="23">
        <v>0</v>
      </c>
      <c r="I6" s="23">
        <v>0</v>
      </c>
      <c r="J6" s="23">
        <v>0</v>
      </c>
      <c r="K6" s="23">
        <v>0</v>
      </c>
    </row>
    <row r="7" spans="1:11" ht="46.15" customHeight="1" thickBot="1">
      <c r="A7" s="4" t="s">
        <v>255</v>
      </c>
      <c r="B7" s="4" t="s">
        <v>8</v>
      </c>
      <c r="C7" s="23">
        <v>0</v>
      </c>
      <c r="D7" s="23">
        <v>0</v>
      </c>
      <c r="E7" s="23">
        <v>0</v>
      </c>
      <c r="F7" s="23">
        <v>0</v>
      </c>
      <c r="G7" s="23">
        <v>0</v>
      </c>
      <c r="H7" s="23">
        <v>0</v>
      </c>
      <c r="I7" s="23">
        <v>0</v>
      </c>
      <c r="J7" s="23">
        <v>0</v>
      </c>
      <c r="K7" s="23">
        <v>0</v>
      </c>
    </row>
    <row r="8" spans="1:11" ht="46.15" customHeight="1" thickBot="1">
      <c r="A8" s="4" t="s">
        <v>257</v>
      </c>
      <c r="B8" s="3"/>
      <c r="C8" s="23"/>
      <c r="D8" s="3"/>
      <c r="E8" s="3"/>
      <c r="F8" s="3"/>
      <c r="G8" s="3"/>
      <c r="H8" s="3"/>
      <c r="I8" s="3"/>
      <c r="J8" s="3"/>
      <c r="K8" s="3"/>
    </row>
    <row r="9" spans="1:11" ht="46.15" customHeight="1" thickBot="1">
      <c r="A9" s="4" t="s">
        <v>264</v>
      </c>
      <c r="B9" s="3"/>
      <c r="C9" s="23"/>
      <c r="D9" s="3"/>
      <c r="E9" s="3"/>
      <c r="F9" s="3"/>
      <c r="G9" s="3"/>
      <c r="H9" s="3"/>
      <c r="I9" s="3"/>
      <c r="J9" s="3"/>
      <c r="K9" s="3"/>
    </row>
    <row r="10" spans="1:11" ht="46.15" customHeight="1" thickBot="1">
      <c r="A10" s="4" t="s">
        <v>272</v>
      </c>
      <c r="B10" s="3"/>
      <c r="C10" s="3"/>
      <c r="D10" s="3"/>
      <c r="E10" s="3"/>
      <c r="F10" s="3"/>
      <c r="G10" s="3"/>
      <c r="H10" s="3"/>
      <c r="I10" s="3"/>
      <c r="J10" s="3"/>
      <c r="K10" s="3"/>
    </row>
    <row r="11" spans="1:11" ht="46.15" customHeight="1" thickBot="1">
      <c r="A11" s="4" t="s">
        <v>223</v>
      </c>
      <c r="B11" s="4" t="s">
        <v>10</v>
      </c>
      <c r="C11" s="27">
        <v>4481.9889999999996</v>
      </c>
      <c r="D11" s="27">
        <v>251649.155</v>
      </c>
      <c r="E11" s="27">
        <v>61814.2</v>
      </c>
      <c r="F11" s="27">
        <v>2182985.8309999998</v>
      </c>
      <c r="G11" s="27">
        <v>886308.72600000002</v>
      </c>
      <c r="H11" s="27">
        <v>46052.353999999999</v>
      </c>
      <c r="I11" s="27">
        <v>1122170.4990000001</v>
      </c>
      <c r="J11" s="27">
        <v>210201.33900000001</v>
      </c>
      <c r="K11" s="27">
        <v>3261.8879999999999</v>
      </c>
    </row>
    <row r="12" spans="1:11" ht="46.15" customHeight="1" thickBot="1">
      <c r="A12" s="4" t="s">
        <v>273</v>
      </c>
      <c r="B12" s="4" t="s">
        <v>26</v>
      </c>
      <c r="C12" s="27">
        <v>0</v>
      </c>
      <c r="D12" s="27">
        <v>0</v>
      </c>
      <c r="E12" s="27">
        <v>0</v>
      </c>
      <c r="F12" s="27">
        <v>0</v>
      </c>
      <c r="G12" s="27">
        <v>0</v>
      </c>
      <c r="H12" s="27">
        <v>15529.898999999999</v>
      </c>
      <c r="I12" s="27">
        <v>14115.856</v>
      </c>
      <c r="J12" s="27">
        <v>-6826.5020000000004</v>
      </c>
      <c r="K12" s="27">
        <v>0</v>
      </c>
    </row>
    <row r="13" spans="1:11" ht="46.15" customHeight="1" thickBot="1">
      <c r="A13" s="4" t="s">
        <v>274</v>
      </c>
      <c r="B13" s="4" t="s">
        <v>28</v>
      </c>
      <c r="C13" s="27">
        <v>4481.9889999999996</v>
      </c>
      <c r="D13" s="27">
        <v>251649.155</v>
      </c>
      <c r="E13" s="27">
        <v>61814.2</v>
      </c>
      <c r="F13" s="27">
        <v>2182985.8309999998</v>
      </c>
      <c r="G13" s="27">
        <v>886308.72600000002</v>
      </c>
      <c r="H13" s="27">
        <v>30522.455000000002</v>
      </c>
      <c r="I13" s="27">
        <v>1108054.6429999999</v>
      </c>
      <c r="J13" s="27">
        <v>217027.84099999999</v>
      </c>
      <c r="K13" s="27">
        <v>3261.8879999999999</v>
      </c>
    </row>
    <row r="14" spans="1:11" ht="46.15" customHeight="1" thickBot="1">
      <c r="A14" s="4" t="s">
        <v>275</v>
      </c>
      <c r="B14" s="3"/>
      <c r="C14" s="28"/>
      <c r="D14" s="28"/>
      <c r="E14" s="28"/>
      <c r="F14" s="28"/>
      <c r="G14" s="28"/>
      <c r="H14" s="28"/>
      <c r="I14" s="28"/>
      <c r="J14" s="28"/>
      <c r="K14" s="28"/>
    </row>
    <row r="15" spans="1:11" ht="46.15" customHeight="1" thickBot="1">
      <c r="A15" s="4" t="s">
        <v>223</v>
      </c>
      <c r="B15" s="4" t="s">
        <v>30</v>
      </c>
      <c r="C15" s="27">
        <v>10218.509</v>
      </c>
      <c r="D15" s="27">
        <v>813064.19300000009</v>
      </c>
      <c r="E15" s="27">
        <v>1948971.6240000001</v>
      </c>
      <c r="F15" s="27">
        <v>7048421.9649999999</v>
      </c>
      <c r="G15" s="27">
        <v>321407.55900000001</v>
      </c>
      <c r="H15" s="27">
        <v>168499.93700000001</v>
      </c>
      <c r="I15" s="27">
        <v>1329810.372</v>
      </c>
      <c r="J15" s="27">
        <v>1892088.4990000001</v>
      </c>
      <c r="K15" s="27">
        <v>0</v>
      </c>
    </row>
    <row r="16" spans="1:11" ht="46.15" customHeight="1" thickBot="1">
      <c r="A16" s="4" t="s">
        <v>273</v>
      </c>
      <c r="B16" s="4" t="s">
        <v>46</v>
      </c>
      <c r="C16" s="27">
        <v>0</v>
      </c>
      <c r="D16" s="27">
        <v>0</v>
      </c>
      <c r="E16" s="27">
        <v>0</v>
      </c>
      <c r="F16" s="27">
        <v>0</v>
      </c>
      <c r="G16" s="27">
        <v>0</v>
      </c>
      <c r="H16" s="27">
        <v>32718.559000000001</v>
      </c>
      <c r="I16" s="27">
        <v>367153.05200000003</v>
      </c>
      <c r="J16" s="27">
        <v>52000.016999999993</v>
      </c>
      <c r="K16" s="27">
        <v>0</v>
      </c>
    </row>
    <row r="17" spans="1:11" ht="46.15" customHeight="1" thickBot="1">
      <c r="A17" s="4" t="s">
        <v>276</v>
      </c>
      <c r="B17" s="4" t="s">
        <v>48</v>
      </c>
      <c r="C17" s="27">
        <v>10218.509</v>
      </c>
      <c r="D17" s="27">
        <v>813064.19300000009</v>
      </c>
      <c r="E17" s="27">
        <v>1948971.6240000001</v>
      </c>
      <c r="F17" s="27">
        <v>7048421.9649999999</v>
      </c>
      <c r="G17" s="27">
        <v>321407.55900000001</v>
      </c>
      <c r="H17" s="27">
        <v>135781.378</v>
      </c>
      <c r="I17" s="27">
        <v>962657.32</v>
      </c>
      <c r="J17" s="27">
        <v>1840088.4820000001</v>
      </c>
      <c r="K17" s="27">
        <v>0</v>
      </c>
    </row>
    <row r="18" spans="1:11" ht="46.15" customHeight="1" thickBot="1">
      <c r="A18" s="4" t="s">
        <v>277</v>
      </c>
      <c r="B18" s="4" t="s">
        <v>50</v>
      </c>
      <c r="C18" s="27">
        <v>14700.498</v>
      </c>
      <c r="D18" s="27">
        <v>1064713.3480000002</v>
      </c>
      <c r="E18" s="27">
        <v>2010785.824</v>
      </c>
      <c r="F18" s="27">
        <v>9231407.7960000001</v>
      </c>
      <c r="G18" s="27">
        <v>1207716.2849999999</v>
      </c>
      <c r="H18" s="27">
        <v>214552.291</v>
      </c>
      <c r="I18" s="27">
        <v>2451980.8709999998</v>
      </c>
      <c r="J18" s="27">
        <v>2102289.838</v>
      </c>
      <c r="K18" s="27">
        <v>3261.8879999999999</v>
      </c>
    </row>
    <row r="19" spans="1:11" ht="46.15" customHeight="1" thickBot="1">
      <c r="A19" s="4" t="s">
        <v>278</v>
      </c>
      <c r="B19" s="4" t="s">
        <v>52</v>
      </c>
      <c r="C19" s="27">
        <v>14700.498</v>
      </c>
      <c r="D19" s="27">
        <v>1064713.3480000002</v>
      </c>
      <c r="E19" s="27">
        <v>2010785.824</v>
      </c>
      <c r="F19" s="27">
        <v>9231407.7960000001</v>
      </c>
      <c r="G19" s="27">
        <v>1207716.2849999999</v>
      </c>
      <c r="H19" s="27">
        <v>166303.83300000001</v>
      </c>
      <c r="I19" s="27">
        <v>2070711.963</v>
      </c>
      <c r="J19" s="27">
        <v>2057116.3230000001</v>
      </c>
      <c r="K19" s="27">
        <v>3261.8879999999999</v>
      </c>
    </row>
    <row r="20" spans="1:11" ht="46.15" customHeight="1" thickBot="1">
      <c r="A20" s="4" t="s">
        <v>94</v>
      </c>
      <c r="B20" s="4" t="s">
        <v>54</v>
      </c>
      <c r="C20" s="27">
        <v>599.46500000000003</v>
      </c>
      <c r="D20" s="27">
        <v>45891.627000000008</v>
      </c>
      <c r="E20" s="27">
        <v>108847.64199999998</v>
      </c>
      <c r="F20" s="27">
        <v>399518.20899999997</v>
      </c>
      <c r="G20" s="27">
        <v>18226.705999999998</v>
      </c>
      <c r="H20" s="27">
        <v>9557.598</v>
      </c>
      <c r="I20" s="27">
        <v>75429.319000000003</v>
      </c>
      <c r="J20" s="27">
        <v>107392.549</v>
      </c>
      <c r="K20" s="27">
        <v>0</v>
      </c>
    </row>
    <row r="21" spans="1:11" ht="46.15" customHeight="1" thickBot="1">
      <c r="A21" s="4" t="s">
        <v>262</v>
      </c>
      <c r="B21" s="3"/>
      <c r="C21" s="28"/>
      <c r="D21" s="28"/>
      <c r="E21" s="28"/>
      <c r="F21" s="28"/>
      <c r="G21" s="28"/>
      <c r="H21" s="28"/>
      <c r="I21" s="28"/>
      <c r="J21" s="28"/>
      <c r="K21" s="28"/>
    </row>
    <row r="22" spans="1:11" ht="46.15" customHeight="1" thickBot="1">
      <c r="A22" s="4" t="s">
        <v>263</v>
      </c>
      <c r="B22" s="4" t="s">
        <v>56</v>
      </c>
      <c r="C22" s="27">
        <v>0</v>
      </c>
      <c r="D22" s="27">
        <v>0</v>
      </c>
      <c r="E22" s="27">
        <v>0</v>
      </c>
      <c r="F22" s="27">
        <v>0</v>
      </c>
      <c r="G22" s="27">
        <v>0</v>
      </c>
      <c r="H22" s="27">
        <v>0</v>
      </c>
      <c r="I22" s="27">
        <v>0</v>
      </c>
      <c r="J22" s="27">
        <v>0</v>
      </c>
      <c r="K22" s="27">
        <v>0</v>
      </c>
    </row>
    <row r="23" spans="1:11" ht="46.15" customHeight="1" thickBot="1">
      <c r="A23" s="4" t="s">
        <v>264</v>
      </c>
      <c r="B23" s="4" t="s">
        <v>58</v>
      </c>
      <c r="C23" s="27">
        <v>0</v>
      </c>
      <c r="D23" s="27">
        <v>0</v>
      </c>
      <c r="E23" s="27">
        <v>0</v>
      </c>
      <c r="F23" s="27">
        <v>0</v>
      </c>
      <c r="G23" s="27">
        <v>0</v>
      </c>
      <c r="H23" s="27">
        <v>0</v>
      </c>
      <c r="I23" s="27">
        <v>0</v>
      </c>
      <c r="J23" s="27">
        <v>0</v>
      </c>
      <c r="K23" s="27">
        <v>0</v>
      </c>
    </row>
    <row r="24" spans="1:11" ht="46.15" customHeight="1" thickBot="1">
      <c r="A24" s="4" t="s">
        <v>94</v>
      </c>
      <c r="B24" s="4" t="s">
        <v>60</v>
      </c>
      <c r="C24" s="27">
        <v>0</v>
      </c>
      <c r="D24" s="27">
        <v>0</v>
      </c>
      <c r="E24" s="27">
        <v>0</v>
      </c>
      <c r="F24" s="27">
        <v>0</v>
      </c>
      <c r="G24" s="27">
        <v>0</v>
      </c>
      <c r="H24" s="27">
        <v>0</v>
      </c>
      <c r="I24" s="27">
        <v>0</v>
      </c>
      <c r="J24" s="27">
        <v>0</v>
      </c>
      <c r="K24" s="27">
        <v>0</v>
      </c>
    </row>
    <row r="25" spans="1:11" ht="46.15" customHeight="1" thickBot="1">
      <c r="A25" s="4" t="s">
        <v>265</v>
      </c>
      <c r="B25" s="3"/>
      <c r="C25" s="28"/>
      <c r="D25" s="28"/>
      <c r="E25" s="28"/>
      <c r="F25" s="28"/>
      <c r="G25" s="28"/>
      <c r="H25" s="28"/>
      <c r="I25" s="28"/>
      <c r="J25" s="28"/>
      <c r="K25" s="28"/>
    </row>
    <row r="26" spans="1:11" ht="46.15" customHeight="1" thickBot="1">
      <c r="A26" s="4" t="s">
        <v>265</v>
      </c>
      <c r="B26" s="4" t="s">
        <v>62</v>
      </c>
      <c r="C26" s="27">
        <v>15299.963</v>
      </c>
      <c r="D26" s="27">
        <v>1110604.9750000003</v>
      </c>
      <c r="E26" s="27">
        <v>2119633.466</v>
      </c>
      <c r="F26" s="27">
        <v>9630926.0050000008</v>
      </c>
      <c r="G26" s="27">
        <v>1225942.9909999999</v>
      </c>
      <c r="H26" s="27">
        <v>224109.889</v>
      </c>
      <c r="I26" s="27">
        <v>2527410.19</v>
      </c>
      <c r="J26" s="27">
        <v>2209682.3870000001</v>
      </c>
      <c r="K26" s="27">
        <v>3261.8879999999999</v>
      </c>
    </row>
    <row r="27" spans="1:11" ht="46.15" customHeight="1" thickBot="1">
      <c r="A27" s="4" t="s">
        <v>279</v>
      </c>
      <c r="B27" s="4" t="s">
        <v>64</v>
      </c>
      <c r="C27" s="27">
        <v>0</v>
      </c>
      <c r="D27" s="27">
        <v>0</v>
      </c>
      <c r="E27" s="27">
        <v>0</v>
      </c>
      <c r="F27" s="27">
        <v>0</v>
      </c>
      <c r="G27" s="27">
        <v>0</v>
      </c>
      <c r="H27" s="27">
        <v>48248.457999999999</v>
      </c>
      <c r="I27" s="27">
        <v>381268.908</v>
      </c>
      <c r="J27" s="27">
        <v>45173.514999999992</v>
      </c>
      <c r="K27" s="27">
        <v>0</v>
      </c>
    </row>
    <row r="28" spans="1:11" ht="46.15" customHeight="1" thickBot="1">
      <c r="A28" s="4" t="s">
        <v>280</v>
      </c>
      <c r="B28" s="4" t="s">
        <v>66</v>
      </c>
      <c r="C28" s="27">
        <v>15299.963</v>
      </c>
      <c r="D28" s="27">
        <v>1110604.9750000003</v>
      </c>
      <c r="E28" s="27">
        <v>2119633.466</v>
      </c>
      <c r="F28" s="27">
        <v>9630926.0050000008</v>
      </c>
      <c r="G28" s="27">
        <v>1225942.9909999999</v>
      </c>
      <c r="H28" s="27">
        <v>175861.43100000001</v>
      </c>
      <c r="I28" s="27">
        <v>2146141.2820000001</v>
      </c>
      <c r="J28" s="27">
        <v>2164508.872</v>
      </c>
      <c r="K28" s="27">
        <v>3261.8879999999999</v>
      </c>
    </row>
    <row r="29" spans="1:11" ht="46.15" customHeight="1">
      <c r="A29" s="8"/>
    </row>
    <row r="30" spans="1:11" ht="46.15" customHeight="1" thickBot="1">
      <c r="A30" s="8"/>
      <c r="C30">
        <v>10</v>
      </c>
      <c r="D30">
        <f>C30+1</f>
        <v>11</v>
      </c>
      <c r="E30">
        <f t="shared" ref="E30:I30" si="1">D30+1</f>
        <v>12</v>
      </c>
      <c r="F30">
        <f t="shared" si="1"/>
        <v>13</v>
      </c>
      <c r="G30">
        <f t="shared" si="1"/>
        <v>14</v>
      </c>
      <c r="H30">
        <f t="shared" si="1"/>
        <v>15</v>
      </c>
      <c r="I30">
        <f t="shared" si="1"/>
        <v>16</v>
      </c>
      <c r="J30">
        <f>I30+1</f>
        <v>17</v>
      </c>
    </row>
    <row r="31" spans="1:11" ht="46.15" customHeight="1" thickBot="1">
      <c r="A31" s="3"/>
      <c r="B31" s="3"/>
      <c r="C31" s="244" t="s">
        <v>271</v>
      </c>
      <c r="D31" s="245"/>
      <c r="E31" s="233"/>
      <c r="F31" s="244" t="s">
        <v>281</v>
      </c>
      <c r="G31" s="245"/>
      <c r="H31" s="245"/>
      <c r="I31" s="233"/>
      <c r="J31" s="234" t="s">
        <v>282</v>
      </c>
    </row>
    <row r="32" spans="1:11" ht="46.15" customHeight="1" thickBot="1">
      <c r="A32" s="3"/>
      <c r="B32" s="3"/>
      <c r="C32" s="4" t="s">
        <v>189</v>
      </c>
      <c r="D32" s="4" t="s">
        <v>190</v>
      </c>
      <c r="E32" s="4" t="s">
        <v>191</v>
      </c>
      <c r="F32" s="4" t="s">
        <v>283</v>
      </c>
      <c r="G32" s="4" t="s">
        <v>284</v>
      </c>
      <c r="H32" s="4" t="s">
        <v>285</v>
      </c>
      <c r="I32" s="4" t="s">
        <v>286</v>
      </c>
      <c r="J32" s="235"/>
    </row>
    <row r="33" spans="1:10" ht="46.15" customHeight="1" thickBot="1">
      <c r="A33" s="3"/>
      <c r="B33" s="3"/>
      <c r="C33" s="4" t="s">
        <v>197</v>
      </c>
      <c r="D33" s="4" t="s">
        <v>198</v>
      </c>
      <c r="E33" s="4" t="s">
        <v>199</v>
      </c>
      <c r="F33" s="4" t="s">
        <v>200</v>
      </c>
      <c r="G33" s="4" t="s">
        <v>201</v>
      </c>
      <c r="H33" s="4" t="s">
        <v>202</v>
      </c>
      <c r="I33" s="4" t="s">
        <v>243</v>
      </c>
      <c r="J33" s="4" t="s">
        <v>244</v>
      </c>
    </row>
    <row r="34" spans="1:10" ht="46.15" customHeight="1" thickBot="1">
      <c r="A34" s="4" t="s">
        <v>254</v>
      </c>
      <c r="B34" s="4" t="s">
        <v>242</v>
      </c>
      <c r="C34" s="27">
        <v>0</v>
      </c>
      <c r="D34" s="27">
        <v>0</v>
      </c>
      <c r="E34" s="27">
        <v>0</v>
      </c>
      <c r="F34" s="27">
        <v>0</v>
      </c>
      <c r="G34" s="27">
        <v>0</v>
      </c>
      <c r="H34" s="27">
        <v>0</v>
      </c>
      <c r="I34" s="27">
        <v>0</v>
      </c>
      <c r="J34" s="27">
        <v>0</v>
      </c>
    </row>
    <row r="35" spans="1:10" ht="46.15" customHeight="1" thickBot="1">
      <c r="A35" s="4" t="s">
        <v>255</v>
      </c>
      <c r="B35" s="4" t="s">
        <v>8</v>
      </c>
      <c r="C35" s="27">
        <v>0</v>
      </c>
      <c r="D35" s="27">
        <v>0</v>
      </c>
      <c r="E35" s="27">
        <v>0</v>
      </c>
      <c r="F35" s="27">
        <v>0</v>
      </c>
      <c r="G35" s="27">
        <v>0</v>
      </c>
      <c r="H35" s="27">
        <v>0</v>
      </c>
      <c r="I35" s="27">
        <v>0</v>
      </c>
      <c r="J35" s="27">
        <v>0</v>
      </c>
    </row>
    <row r="36" spans="1:10" ht="46.15" customHeight="1" thickBot="1">
      <c r="A36" s="4" t="s">
        <v>257</v>
      </c>
      <c r="B36" s="3"/>
      <c r="C36" s="3"/>
      <c r="D36" s="3"/>
      <c r="E36" s="3"/>
      <c r="F36" s="3"/>
      <c r="G36" s="3"/>
      <c r="H36" s="3"/>
      <c r="I36" s="3"/>
      <c r="J36" s="3"/>
    </row>
    <row r="37" spans="1:10" ht="46.15" customHeight="1" thickBot="1">
      <c r="A37" s="4" t="s">
        <v>264</v>
      </c>
      <c r="B37" s="3"/>
      <c r="C37" s="3"/>
      <c r="D37" s="3"/>
      <c r="E37" s="3"/>
      <c r="F37" s="3"/>
      <c r="G37" s="3"/>
      <c r="H37" s="3"/>
      <c r="I37" s="3"/>
      <c r="J37" s="3"/>
    </row>
    <row r="38" spans="1:10" ht="46.15" customHeight="1" thickBot="1">
      <c r="A38" s="4" t="s">
        <v>272</v>
      </c>
      <c r="B38" s="3"/>
      <c r="C38" s="3"/>
      <c r="D38" s="3"/>
      <c r="E38" s="3"/>
      <c r="F38" s="3"/>
      <c r="G38" s="3"/>
      <c r="H38" s="3"/>
      <c r="I38" s="3"/>
      <c r="J38" s="3"/>
    </row>
    <row r="39" spans="1:10" ht="46.15" customHeight="1" thickBot="1">
      <c r="A39" s="4" t="s">
        <v>223</v>
      </c>
      <c r="B39" s="4" t="s">
        <v>10</v>
      </c>
      <c r="C39" s="27">
        <v>0</v>
      </c>
      <c r="D39" s="27">
        <v>0</v>
      </c>
      <c r="E39" s="27">
        <v>0</v>
      </c>
      <c r="F39" s="27">
        <v>0</v>
      </c>
      <c r="G39" s="27">
        <v>0</v>
      </c>
      <c r="H39" s="27">
        <v>0</v>
      </c>
      <c r="I39" s="27">
        <v>0</v>
      </c>
      <c r="J39" s="27">
        <v>4768925.9809999997</v>
      </c>
    </row>
    <row r="40" spans="1:10" ht="46.15" customHeight="1" thickBot="1">
      <c r="A40" s="4" t="s">
        <v>273</v>
      </c>
      <c r="B40" s="4" t="s">
        <v>26</v>
      </c>
      <c r="C40" s="27">
        <v>0</v>
      </c>
      <c r="D40" s="27">
        <v>0</v>
      </c>
      <c r="E40" s="27">
        <v>0</v>
      </c>
      <c r="F40" s="27">
        <v>0</v>
      </c>
      <c r="G40" s="27">
        <v>0</v>
      </c>
      <c r="H40" s="27">
        <v>0</v>
      </c>
      <c r="I40" s="27">
        <v>0</v>
      </c>
      <c r="J40" s="27">
        <v>22819.253000000001</v>
      </c>
    </row>
    <row r="41" spans="1:10" ht="46.15" customHeight="1" thickBot="1">
      <c r="A41" s="4" t="s">
        <v>274</v>
      </c>
      <c r="B41" s="4" t="s">
        <v>28</v>
      </c>
      <c r="C41" s="27">
        <v>0</v>
      </c>
      <c r="D41" s="27">
        <v>0</v>
      </c>
      <c r="E41" s="27">
        <v>0</v>
      </c>
      <c r="F41" s="27">
        <v>0</v>
      </c>
      <c r="G41" s="27">
        <v>0</v>
      </c>
      <c r="H41" s="27">
        <v>0</v>
      </c>
      <c r="I41" s="27">
        <v>0</v>
      </c>
      <c r="J41" s="27">
        <v>4746106.7280000001</v>
      </c>
    </row>
    <row r="42" spans="1:10" ht="46.15" customHeight="1" thickBot="1">
      <c r="A42" s="4" t="s">
        <v>275</v>
      </c>
      <c r="B42" s="3"/>
      <c r="C42" s="3"/>
      <c r="D42" s="3"/>
      <c r="E42" s="3"/>
      <c r="F42" s="3"/>
      <c r="G42" s="3"/>
      <c r="H42" s="3"/>
      <c r="I42" s="3"/>
      <c r="J42" s="3"/>
    </row>
    <row r="43" spans="1:10" ht="46.15" customHeight="1" thickBot="1">
      <c r="A43" s="4" t="s">
        <v>223</v>
      </c>
      <c r="B43" s="4" t="s">
        <v>30</v>
      </c>
      <c r="C43" s="27">
        <v>0</v>
      </c>
      <c r="D43" s="27">
        <v>0</v>
      </c>
      <c r="E43" s="27">
        <v>0</v>
      </c>
      <c r="F43" s="27">
        <v>0</v>
      </c>
      <c r="G43" s="27">
        <v>0</v>
      </c>
      <c r="H43" s="27">
        <v>0</v>
      </c>
      <c r="I43" s="27">
        <v>71379.376999999993</v>
      </c>
      <c r="J43" s="27">
        <v>13603862.035</v>
      </c>
    </row>
    <row r="44" spans="1:10" ht="46.15" customHeight="1" thickBot="1">
      <c r="A44" s="4" t="s">
        <v>273</v>
      </c>
      <c r="B44" s="4" t="s">
        <v>46</v>
      </c>
      <c r="C44" s="27">
        <v>0</v>
      </c>
      <c r="D44" s="27">
        <v>0</v>
      </c>
      <c r="E44" s="27">
        <v>0</v>
      </c>
      <c r="F44" s="27">
        <v>0</v>
      </c>
      <c r="G44" s="27">
        <v>0</v>
      </c>
      <c r="H44" s="27">
        <v>0</v>
      </c>
      <c r="I44" s="27">
        <v>0</v>
      </c>
      <c r="J44" s="27">
        <v>451871.62800000003</v>
      </c>
    </row>
    <row r="45" spans="1:10" ht="46.15" customHeight="1" thickBot="1">
      <c r="A45" s="4" t="s">
        <v>276</v>
      </c>
      <c r="B45" s="4" t="s">
        <v>48</v>
      </c>
      <c r="C45" s="27">
        <v>0</v>
      </c>
      <c r="D45" s="27">
        <v>0</v>
      </c>
      <c r="E45" s="27">
        <v>0</v>
      </c>
      <c r="F45" s="27">
        <v>0</v>
      </c>
      <c r="G45" s="27">
        <v>0</v>
      </c>
      <c r="H45" s="27">
        <v>0</v>
      </c>
      <c r="I45" s="27">
        <v>71379.376999999993</v>
      </c>
      <c r="J45" s="27">
        <v>13151990.407</v>
      </c>
    </row>
    <row r="46" spans="1:10" ht="46.15" customHeight="1" thickBot="1">
      <c r="A46" s="4" t="s">
        <v>277</v>
      </c>
      <c r="B46" s="4" t="s">
        <v>50</v>
      </c>
      <c r="C46" s="27">
        <v>0</v>
      </c>
      <c r="D46" s="27">
        <v>0</v>
      </c>
      <c r="E46" s="27">
        <v>0</v>
      </c>
      <c r="F46" s="27">
        <v>0</v>
      </c>
      <c r="G46" s="27">
        <v>0</v>
      </c>
      <c r="H46" s="27">
        <v>0</v>
      </c>
      <c r="I46" s="27">
        <v>71379.376999999993</v>
      </c>
      <c r="J46" s="27">
        <v>18372788.015999999</v>
      </c>
    </row>
    <row r="47" spans="1:10" ht="46.15" customHeight="1" thickBot="1">
      <c r="A47" s="4" t="s">
        <v>278</v>
      </c>
      <c r="B47" s="4" t="s">
        <v>52</v>
      </c>
      <c r="C47" s="27">
        <v>0</v>
      </c>
      <c r="D47" s="27">
        <v>0</v>
      </c>
      <c r="E47" s="27">
        <v>0</v>
      </c>
      <c r="F47" s="27">
        <v>0</v>
      </c>
      <c r="G47" s="27">
        <v>0</v>
      </c>
      <c r="H47" s="27">
        <v>0</v>
      </c>
      <c r="I47" s="27">
        <v>71379.376999999993</v>
      </c>
      <c r="J47" s="27">
        <v>17898097.135000002</v>
      </c>
    </row>
    <row r="48" spans="1:10" ht="46.15" customHeight="1" thickBot="1">
      <c r="A48" s="4" t="s">
        <v>94</v>
      </c>
      <c r="B48" s="4" t="s">
        <v>54</v>
      </c>
      <c r="C48" s="27">
        <v>0</v>
      </c>
      <c r="D48" s="27">
        <v>0</v>
      </c>
      <c r="E48" s="27">
        <v>0</v>
      </c>
      <c r="F48" s="27">
        <v>0</v>
      </c>
      <c r="G48" s="27">
        <v>0</v>
      </c>
      <c r="H48" s="27">
        <v>0</v>
      </c>
      <c r="I48" s="27">
        <v>4048.7710000000002</v>
      </c>
      <c r="J48" s="27">
        <v>769511.88600000006</v>
      </c>
    </row>
    <row r="49" spans="1:10" ht="46.15" customHeight="1" thickBot="1">
      <c r="A49" s="4" t="s">
        <v>262</v>
      </c>
      <c r="B49" s="3"/>
      <c r="C49" s="3"/>
      <c r="D49" s="3"/>
      <c r="E49" s="3"/>
      <c r="F49" s="3"/>
      <c r="G49" s="3"/>
      <c r="H49" s="3"/>
      <c r="I49" s="3"/>
      <c r="J49" s="3"/>
    </row>
    <row r="50" spans="1:10" ht="46.15" customHeight="1" thickBot="1">
      <c r="A50" s="4" t="s">
        <v>263</v>
      </c>
      <c r="B50" s="4" t="s">
        <v>56</v>
      </c>
      <c r="C50" s="27">
        <v>0</v>
      </c>
      <c r="D50" s="27">
        <v>0</v>
      </c>
      <c r="E50" s="27">
        <v>0</v>
      </c>
      <c r="F50" s="27">
        <v>0</v>
      </c>
      <c r="G50" s="27">
        <v>0</v>
      </c>
      <c r="H50" s="27">
        <v>0</v>
      </c>
      <c r="I50" s="27">
        <v>0</v>
      </c>
      <c r="J50" s="27">
        <v>0</v>
      </c>
    </row>
    <row r="51" spans="1:10" ht="46.15" customHeight="1" thickBot="1">
      <c r="A51" s="4" t="s">
        <v>264</v>
      </c>
      <c r="B51" s="4" t="s">
        <v>58</v>
      </c>
      <c r="C51" s="27">
        <v>0</v>
      </c>
      <c r="D51" s="27">
        <v>0</v>
      </c>
      <c r="E51" s="27">
        <v>0</v>
      </c>
      <c r="F51" s="27">
        <v>0</v>
      </c>
      <c r="G51" s="27">
        <v>0</v>
      </c>
      <c r="H51" s="27">
        <v>0</v>
      </c>
      <c r="I51" s="27">
        <v>0</v>
      </c>
      <c r="J51" s="27">
        <v>0</v>
      </c>
    </row>
    <row r="52" spans="1:10" ht="46.15" customHeight="1" thickBot="1">
      <c r="A52" s="4" t="s">
        <v>94</v>
      </c>
      <c r="B52" s="4" t="s">
        <v>60</v>
      </c>
      <c r="C52" s="27">
        <v>0</v>
      </c>
      <c r="D52" s="27">
        <v>0</v>
      </c>
      <c r="E52" s="27">
        <v>0</v>
      </c>
      <c r="F52" s="27">
        <v>0</v>
      </c>
      <c r="G52" s="27">
        <v>0</v>
      </c>
      <c r="H52" s="27">
        <v>0</v>
      </c>
      <c r="I52" s="27">
        <v>0</v>
      </c>
      <c r="J52" s="27">
        <v>0</v>
      </c>
    </row>
    <row r="53" spans="1:10" ht="46.15" customHeight="1" thickBot="1">
      <c r="A53" s="4" t="s">
        <v>265</v>
      </c>
      <c r="B53" s="3"/>
      <c r="C53" s="3"/>
      <c r="D53" s="3"/>
      <c r="E53" s="3"/>
      <c r="F53" s="3"/>
      <c r="G53" s="3"/>
      <c r="H53" s="3"/>
      <c r="I53" s="3"/>
      <c r="J53" s="3"/>
    </row>
    <row r="54" spans="1:10" ht="46.15" customHeight="1" thickBot="1">
      <c r="A54" s="4" t="s">
        <v>265</v>
      </c>
      <c r="B54" s="4" t="s">
        <v>62</v>
      </c>
      <c r="C54" s="27">
        <v>0</v>
      </c>
      <c r="D54" s="27">
        <v>0</v>
      </c>
      <c r="E54" s="27">
        <v>0</v>
      </c>
      <c r="F54" s="27">
        <v>0</v>
      </c>
      <c r="G54" s="27">
        <v>0</v>
      </c>
      <c r="H54" s="27">
        <v>0</v>
      </c>
      <c r="I54" s="27">
        <v>75428.148000000001</v>
      </c>
      <c r="J54" s="27">
        <v>19142299.901999999</v>
      </c>
    </row>
    <row r="55" spans="1:10" ht="46.15" customHeight="1" thickBot="1">
      <c r="A55" s="4" t="s">
        <v>279</v>
      </c>
      <c r="B55" s="4" t="s">
        <v>64</v>
      </c>
      <c r="C55" s="27">
        <v>0</v>
      </c>
      <c r="D55" s="27">
        <v>0</v>
      </c>
      <c r="E55" s="27">
        <v>0</v>
      </c>
      <c r="F55" s="27">
        <v>0</v>
      </c>
      <c r="G55" s="27">
        <v>0</v>
      </c>
      <c r="H55" s="27">
        <v>0</v>
      </c>
      <c r="I55" s="27">
        <v>0</v>
      </c>
      <c r="J55" s="27">
        <v>474690.88099999999</v>
      </c>
    </row>
    <row r="56" spans="1:10" ht="46.15" customHeight="1" thickBot="1">
      <c r="A56" s="4" t="s">
        <v>280</v>
      </c>
      <c r="B56" s="4" t="s">
        <v>66</v>
      </c>
      <c r="C56" s="27">
        <v>0</v>
      </c>
      <c r="D56" s="27">
        <v>0</v>
      </c>
      <c r="E56" s="27">
        <v>0</v>
      </c>
      <c r="F56" s="27">
        <v>0</v>
      </c>
      <c r="G56" s="27">
        <v>0</v>
      </c>
      <c r="H56" s="27">
        <v>0</v>
      </c>
      <c r="I56" s="27">
        <v>75428.148000000001</v>
      </c>
      <c r="J56" s="27">
        <v>18667609.021000002</v>
      </c>
    </row>
  </sheetData>
  <mergeCells count="4">
    <mergeCell ref="C3:K3"/>
    <mergeCell ref="C31:E31"/>
    <mergeCell ref="F31:I31"/>
    <mergeCell ref="J31:J3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2"/>
  <sheetViews>
    <sheetView showGridLines="0" workbookViewId="0">
      <selection activeCell="I30" sqref="I30"/>
    </sheetView>
  </sheetViews>
  <sheetFormatPr defaultColWidth="8.85546875" defaultRowHeight="12"/>
  <cols>
    <col min="1" max="1" width="69" style="11" bestFit="1" customWidth="1"/>
    <col min="2" max="2" width="8.85546875" style="11"/>
    <col min="3" max="3" width="13.28515625" style="11" bestFit="1" customWidth="1"/>
    <col min="4" max="12" width="10.5703125" style="11" customWidth="1"/>
    <col min="13" max="13" width="14.28515625" style="11" customWidth="1"/>
    <col min="14" max="15" width="8.85546875" style="11"/>
    <col min="16" max="16" width="14.42578125" style="11" bestFit="1" customWidth="1"/>
    <col min="17" max="17" width="8.85546875" style="11"/>
    <col min="18" max="18" width="13.28515625" style="11" bestFit="1" customWidth="1"/>
    <col min="19" max="16384" width="8.85546875" style="11"/>
  </cols>
  <sheetData>
    <row r="1" spans="1:18" ht="21">
      <c r="A1" s="12" t="s">
        <v>287</v>
      </c>
      <c r="B1" s="101" t="s">
        <v>599</v>
      </c>
    </row>
    <row r="2" spans="1:18">
      <c r="A2" s="12" t="s">
        <v>288</v>
      </c>
    </row>
    <row r="3" spans="1:18" ht="12.75" thickBot="1">
      <c r="A3" s="12" t="s">
        <v>289</v>
      </c>
    </row>
    <row r="4" spans="1:18" ht="12.75" thickBot="1">
      <c r="A4" s="29" t="s">
        <v>290</v>
      </c>
      <c r="B4" s="30" t="s">
        <v>291</v>
      </c>
      <c r="C4" s="31"/>
    </row>
    <row r="5" spans="1:18">
      <c r="A5" s="32"/>
    </row>
    <row r="6" spans="1:18">
      <c r="A6" s="32"/>
    </row>
    <row r="7" spans="1:18">
      <c r="A7" s="12" t="s">
        <v>292</v>
      </c>
    </row>
    <row r="8" spans="1:18" ht="12.75" thickBot="1">
      <c r="A8" s="33" t="s">
        <v>293</v>
      </c>
    </row>
    <row r="9" spans="1:18" ht="37.9" customHeight="1" thickBot="1">
      <c r="A9" s="31"/>
      <c r="B9" s="31"/>
      <c r="C9" s="248" t="s">
        <v>294</v>
      </c>
      <c r="D9" s="249"/>
      <c r="E9" s="249"/>
      <c r="F9" s="249"/>
      <c r="G9" s="249"/>
      <c r="H9" s="249"/>
      <c r="I9" s="249"/>
      <c r="J9" s="249"/>
      <c r="K9" s="249"/>
      <c r="L9" s="249"/>
      <c r="M9" s="250"/>
      <c r="N9" s="31"/>
      <c r="O9" s="31"/>
      <c r="P9" s="246" t="s">
        <v>295</v>
      </c>
      <c r="Q9" s="31"/>
      <c r="R9" s="246" t="s">
        <v>296</v>
      </c>
    </row>
    <row r="10" spans="1:18" ht="12.75" thickBot="1">
      <c r="A10" s="31"/>
      <c r="B10" s="34" t="s">
        <v>297</v>
      </c>
      <c r="C10" s="34">
        <v>0</v>
      </c>
      <c r="D10" s="34">
        <v>1</v>
      </c>
      <c r="E10" s="34">
        <v>2</v>
      </c>
      <c r="F10" s="34">
        <v>3</v>
      </c>
      <c r="G10" s="34">
        <v>4</v>
      </c>
      <c r="H10" s="34">
        <v>5</v>
      </c>
      <c r="I10" s="34">
        <v>6</v>
      </c>
      <c r="J10" s="34">
        <v>7</v>
      </c>
      <c r="K10" s="34">
        <v>8</v>
      </c>
      <c r="L10" s="34">
        <v>9</v>
      </c>
      <c r="M10" s="34" t="s">
        <v>298</v>
      </c>
      <c r="N10" s="31"/>
      <c r="O10" s="31"/>
      <c r="P10" s="247"/>
      <c r="Q10" s="31"/>
      <c r="R10" s="247"/>
    </row>
    <row r="11" spans="1:18" ht="12.75" thickBot="1">
      <c r="A11" s="31"/>
      <c r="B11" s="31"/>
      <c r="C11" s="34" t="s">
        <v>2</v>
      </c>
      <c r="D11" s="34" t="s">
        <v>161</v>
      </c>
      <c r="E11" s="34" t="s">
        <v>162</v>
      </c>
      <c r="F11" s="34" t="s">
        <v>163</v>
      </c>
      <c r="G11" s="34" t="s">
        <v>164</v>
      </c>
      <c r="H11" s="34" t="s">
        <v>165</v>
      </c>
      <c r="I11" s="34" t="s">
        <v>166</v>
      </c>
      <c r="J11" s="34" t="s">
        <v>167</v>
      </c>
      <c r="K11" s="34" t="s">
        <v>168</v>
      </c>
      <c r="L11" s="34" t="s">
        <v>196</v>
      </c>
      <c r="M11" s="34" t="s">
        <v>197</v>
      </c>
      <c r="N11" s="31"/>
      <c r="O11" s="31"/>
      <c r="P11" s="34" t="s">
        <v>243</v>
      </c>
      <c r="Q11" s="31"/>
      <c r="R11" s="34" t="s">
        <v>244</v>
      </c>
    </row>
    <row r="12" spans="1:18" ht="12.75" thickBot="1">
      <c r="A12" s="34" t="s">
        <v>299</v>
      </c>
      <c r="B12" s="30" t="s">
        <v>18</v>
      </c>
      <c r="C12" s="43">
        <v>5866533.38552</v>
      </c>
      <c r="D12" s="43">
        <v>3462904.13417</v>
      </c>
      <c r="E12" s="43">
        <v>2219829.36</v>
      </c>
      <c r="F12" s="43">
        <v>1221184.402</v>
      </c>
      <c r="G12" s="43">
        <v>669031.40500000003</v>
      </c>
      <c r="H12" s="43">
        <v>416690.73200000002</v>
      </c>
      <c r="I12" s="43">
        <v>224708.65700000001</v>
      </c>
      <c r="J12" s="43">
        <v>230519.163</v>
      </c>
      <c r="K12" s="43">
        <v>124589.292</v>
      </c>
      <c r="L12" s="43">
        <v>57003.911999999997</v>
      </c>
      <c r="M12" s="42">
        <v>68766.239000000001</v>
      </c>
      <c r="N12" s="31"/>
      <c r="O12" s="30" t="s">
        <v>18</v>
      </c>
      <c r="P12" s="36">
        <f>M12</f>
        <v>68766.239000000001</v>
      </c>
      <c r="Q12" s="31"/>
      <c r="R12" s="36">
        <f>SUM(C12:M12)</f>
        <v>14561760.68169</v>
      </c>
    </row>
    <row r="13" spans="1:18" ht="12.75" thickBot="1">
      <c r="A13" s="34" t="s">
        <v>300</v>
      </c>
      <c r="B13" s="30" t="s">
        <v>30</v>
      </c>
      <c r="C13" s="35">
        <v>3302799.80688</v>
      </c>
      <c r="D13" s="35">
        <v>1777619.2939300002</v>
      </c>
      <c r="E13" s="35">
        <v>1672220.6730000002</v>
      </c>
      <c r="F13" s="35">
        <v>594667.23699999996</v>
      </c>
      <c r="G13" s="35">
        <v>192491.079</v>
      </c>
      <c r="H13" s="35">
        <v>103961.353</v>
      </c>
      <c r="I13" s="35">
        <v>176373.745</v>
      </c>
      <c r="J13" s="35">
        <v>37628.595999999998</v>
      </c>
      <c r="K13" s="35">
        <v>69802.851999999999</v>
      </c>
      <c r="L13" s="35">
        <v>24794.258000000002</v>
      </c>
      <c r="M13" s="31"/>
      <c r="N13" s="31"/>
      <c r="O13" s="30" t="s">
        <v>30</v>
      </c>
      <c r="P13" s="36">
        <f>L13</f>
        <v>24794.258000000002</v>
      </c>
      <c r="Q13" s="31"/>
      <c r="R13" s="36">
        <f t="shared" ref="R13:R22" si="0">SUM(C13:M13)</f>
        <v>7952358.8938100012</v>
      </c>
    </row>
    <row r="14" spans="1:18" ht="12.75" thickBot="1">
      <c r="A14" s="34" t="s">
        <v>301</v>
      </c>
      <c r="B14" s="30" t="s">
        <v>32</v>
      </c>
      <c r="C14" s="35">
        <v>3753024.2969999998</v>
      </c>
      <c r="D14" s="35">
        <v>1847029.8204999999</v>
      </c>
      <c r="E14" s="35">
        <v>1383533.844</v>
      </c>
      <c r="F14" s="35">
        <v>562795.83900000004</v>
      </c>
      <c r="G14" s="35">
        <v>276248.03499999997</v>
      </c>
      <c r="H14" s="35">
        <v>132211.23699999999</v>
      </c>
      <c r="I14" s="35">
        <v>195796.139</v>
      </c>
      <c r="J14" s="35">
        <v>48205.928999999996</v>
      </c>
      <c r="K14" s="35">
        <v>14710.023999999999</v>
      </c>
      <c r="L14" s="31"/>
      <c r="M14" s="31"/>
      <c r="N14" s="31"/>
      <c r="O14" s="30" t="s">
        <v>32</v>
      </c>
      <c r="P14" s="36">
        <f>K14</f>
        <v>14710.023999999999</v>
      </c>
      <c r="Q14" s="31"/>
      <c r="R14" s="36">
        <f t="shared" si="0"/>
        <v>8213555.1645</v>
      </c>
    </row>
    <row r="15" spans="1:18" ht="12.75" thickBot="1">
      <c r="A15" s="34" t="s">
        <v>302</v>
      </c>
      <c r="B15" s="30" t="s">
        <v>34</v>
      </c>
      <c r="C15" s="35">
        <v>3348161.3050000002</v>
      </c>
      <c r="D15" s="35">
        <v>1587755.189</v>
      </c>
      <c r="E15" s="35">
        <v>1134089.8430000001</v>
      </c>
      <c r="F15" s="35">
        <v>514363.11900000001</v>
      </c>
      <c r="G15" s="35">
        <v>414476.49800000002</v>
      </c>
      <c r="H15" s="35">
        <v>138505.274</v>
      </c>
      <c r="I15" s="35">
        <v>62772.294000000002</v>
      </c>
      <c r="J15" s="35">
        <v>32738.456999999999</v>
      </c>
      <c r="K15" s="31"/>
      <c r="L15" s="31"/>
      <c r="M15" s="31"/>
      <c r="N15" s="31"/>
      <c r="O15" s="30" t="s">
        <v>34</v>
      </c>
      <c r="P15" s="36">
        <f>J15</f>
        <v>32738.456999999999</v>
      </c>
      <c r="Q15" s="31"/>
      <c r="R15" s="36">
        <f t="shared" si="0"/>
        <v>7232861.9790000003</v>
      </c>
    </row>
    <row r="16" spans="1:18" ht="12.75" thickBot="1">
      <c r="A16" s="34" t="s">
        <v>303</v>
      </c>
      <c r="B16" s="30" t="s">
        <v>36</v>
      </c>
      <c r="C16" s="35">
        <v>3071081.3735400001</v>
      </c>
      <c r="D16" s="35">
        <v>1409809.686</v>
      </c>
      <c r="E16" s="35">
        <v>1116779.12378</v>
      </c>
      <c r="F16" s="35">
        <v>485490.51899999997</v>
      </c>
      <c r="G16" s="35">
        <v>344370.65500000003</v>
      </c>
      <c r="H16" s="35">
        <v>112523.663</v>
      </c>
      <c r="I16" s="35">
        <v>76540.039000000004</v>
      </c>
      <c r="J16" s="31"/>
      <c r="K16" s="31"/>
      <c r="L16" s="31"/>
      <c r="M16" s="31"/>
      <c r="N16" s="31"/>
      <c r="O16" s="30" t="s">
        <v>36</v>
      </c>
      <c r="P16" s="36">
        <f>I16</f>
        <v>76540.039000000004</v>
      </c>
      <c r="Q16" s="31"/>
      <c r="R16" s="36">
        <f t="shared" si="0"/>
        <v>6616595.05932</v>
      </c>
    </row>
    <row r="17" spans="1:18" ht="12.75" thickBot="1">
      <c r="A17" s="34" t="s">
        <v>304</v>
      </c>
      <c r="B17" s="30" t="s">
        <v>38</v>
      </c>
      <c r="C17" s="35">
        <v>3260468.7749999999</v>
      </c>
      <c r="D17" s="35">
        <v>1459514.60677</v>
      </c>
      <c r="E17" s="35">
        <v>1384646.6850000001</v>
      </c>
      <c r="F17" s="35">
        <v>525746.06900000002</v>
      </c>
      <c r="G17" s="35">
        <v>194878.95699999999</v>
      </c>
      <c r="H17" s="35">
        <v>247073.88099999999</v>
      </c>
      <c r="I17" s="31"/>
      <c r="J17" s="31"/>
      <c r="K17" s="31"/>
      <c r="L17" s="31"/>
      <c r="M17" s="31"/>
      <c r="N17" s="31"/>
      <c r="O17" s="30" t="s">
        <v>38</v>
      </c>
      <c r="P17" s="36">
        <f>H17</f>
        <v>247073.88099999999</v>
      </c>
      <c r="Q17" s="31"/>
      <c r="R17" s="36">
        <f t="shared" si="0"/>
        <v>7072328.973770001</v>
      </c>
    </row>
    <row r="18" spans="1:18" ht="12.75" thickBot="1">
      <c r="A18" s="34" t="s">
        <v>305</v>
      </c>
      <c r="B18" s="30" t="s">
        <v>40</v>
      </c>
      <c r="C18" s="35">
        <v>3912337.7557200002</v>
      </c>
      <c r="D18" s="35">
        <v>1819376.402</v>
      </c>
      <c r="E18" s="35">
        <v>1372751.1089999999</v>
      </c>
      <c r="F18" s="35">
        <v>521707.071</v>
      </c>
      <c r="G18" s="35">
        <v>259055.29199999999</v>
      </c>
      <c r="H18" s="31"/>
      <c r="I18" s="31"/>
      <c r="J18" s="31"/>
      <c r="K18" s="31"/>
      <c r="L18" s="31"/>
      <c r="M18" s="31"/>
      <c r="N18" s="31"/>
      <c r="O18" s="30" t="s">
        <v>40</v>
      </c>
      <c r="P18" s="36">
        <f>G18</f>
        <v>259055.29199999999</v>
      </c>
      <c r="Q18" s="31"/>
      <c r="R18" s="36">
        <f t="shared" si="0"/>
        <v>7885227.6297200015</v>
      </c>
    </row>
    <row r="19" spans="1:18" ht="12.75" thickBot="1">
      <c r="A19" s="34" t="s">
        <v>306</v>
      </c>
      <c r="B19" s="30" t="s">
        <v>42</v>
      </c>
      <c r="C19" s="35">
        <v>3755274.4569999999</v>
      </c>
      <c r="D19" s="35">
        <v>1923946.8659999999</v>
      </c>
      <c r="E19" s="35">
        <v>1490736.4280000001</v>
      </c>
      <c r="F19" s="35">
        <v>1009282.357</v>
      </c>
      <c r="G19" s="31"/>
      <c r="H19" s="31"/>
      <c r="I19" s="31"/>
      <c r="J19" s="31"/>
      <c r="K19" s="31"/>
      <c r="L19" s="31"/>
      <c r="M19" s="31"/>
      <c r="N19" s="31"/>
      <c r="O19" s="30" t="s">
        <v>42</v>
      </c>
      <c r="P19" s="36">
        <f>F19</f>
        <v>1009282.357</v>
      </c>
      <c r="Q19" s="31"/>
      <c r="R19" s="36">
        <f t="shared" si="0"/>
        <v>8179240.108</v>
      </c>
    </row>
    <row r="20" spans="1:18" ht="12.75" thickBot="1">
      <c r="A20" s="34" t="s">
        <v>307</v>
      </c>
      <c r="B20" s="30" t="s">
        <v>44</v>
      </c>
      <c r="C20" s="35">
        <v>4153190.39</v>
      </c>
      <c r="D20" s="35">
        <v>1997192.378</v>
      </c>
      <c r="E20" s="35">
        <v>1509790.9739999999</v>
      </c>
      <c r="F20" s="31"/>
      <c r="G20" s="31"/>
      <c r="H20" s="31"/>
      <c r="I20" s="31"/>
      <c r="J20" s="31"/>
      <c r="K20" s="31"/>
      <c r="L20" s="31"/>
      <c r="M20" s="31"/>
      <c r="N20" s="31"/>
      <c r="O20" s="30" t="s">
        <v>44</v>
      </c>
      <c r="P20" s="36">
        <f>E20</f>
        <v>1509790.9739999999</v>
      </c>
      <c r="Q20" s="31"/>
      <c r="R20" s="36">
        <f t="shared" si="0"/>
        <v>7660173.7420000006</v>
      </c>
    </row>
    <row r="21" spans="1:18" ht="12.75" thickBot="1">
      <c r="A21" s="34" t="s">
        <v>308</v>
      </c>
      <c r="B21" s="30" t="s">
        <v>46</v>
      </c>
      <c r="C21" s="35">
        <v>5309083.0719999997</v>
      </c>
      <c r="D21" s="35">
        <v>2363681.8250000002</v>
      </c>
      <c r="E21" s="31"/>
      <c r="F21" s="31"/>
      <c r="G21" s="31"/>
      <c r="H21" s="31"/>
      <c r="I21" s="31"/>
      <c r="J21" s="31"/>
      <c r="K21" s="31"/>
      <c r="L21" s="31"/>
      <c r="M21" s="31"/>
      <c r="N21" s="31"/>
      <c r="O21" s="30" t="s">
        <v>46</v>
      </c>
      <c r="P21" s="36">
        <f>D21</f>
        <v>2363681.8250000002</v>
      </c>
      <c r="Q21" s="31"/>
      <c r="R21" s="36">
        <f t="shared" si="0"/>
        <v>7672764.8969999999</v>
      </c>
    </row>
    <row r="22" spans="1:18" ht="12.75" thickBot="1">
      <c r="A22" s="34" t="s">
        <v>309</v>
      </c>
      <c r="B22" s="30" t="s">
        <v>48</v>
      </c>
      <c r="C22" s="35">
        <v>4649785.8458700003</v>
      </c>
      <c r="D22" s="31"/>
      <c r="E22" s="31"/>
      <c r="F22" s="31"/>
      <c r="G22" s="31"/>
      <c r="H22" s="31"/>
      <c r="I22" s="31"/>
      <c r="J22" s="31"/>
      <c r="K22" s="31"/>
      <c r="L22" s="31"/>
      <c r="M22" s="31"/>
      <c r="N22" s="31"/>
      <c r="O22" s="30" t="s">
        <v>48</v>
      </c>
      <c r="P22" s="36">
        <f>C22</f>
        <v>4649785.8458700003</v>
      </c>
      <c r="Q22" s="31"/>
      <c r="R22" s="36">
        <f t="shared" si="0"/>
        <v>4649785.8458700003</v>
      </c>
    </row>
    <row r="23" spans="1:18" ht="12.75" thickBot="1">
      <c r="A23" s="31"/>
      <c r="B23" s="31"/>
      <c r="C23" s="31"/>
      <c r="D23" s="31"/>
      <c r="E23" s="31"/>
      <c r="F23" s="31"/>
      <c r="G23" s="31"/>
      <c r="H23" s="31"/>
      <c r="I23" s="31"/>
      <c r="J23" s="31"/>
      <c r="K23" s="31"/>
      <c r="L23" s="31"/>
      <c r="M23" s="31"/>
      <c r="N23" s="30" t="s">
        <v>188</v>
      </c>
      <c r="O23" s="30" t="s">
        <v>50</v>
      </c>
      <c r="P23" s="36">
        <f>SUM(P12:P22)</f>
        <v>10256219.19187</v>
      </c>
      <c r="Q23" s="31"/>
      <c r="R23" s="31"/>
    </row>
    <row r="24" spans="1:18">
      <c r="A24" s="32"/>
      <c r="D24" s="44">
        <f>E24-1</f>
        <v>2007</v>
      </c>
      <c r="E24" s="44">
        <f>F24-1</f>
        <v>2008</v>
      </c>
      <c r="F24" s="44">
        <f>G24-1</f>
        <v>2009</v>
      </c>
      <c r="G24" s="44">
        <f>H24-1</f>
        <v>2010</v>
      </c>
      <c r="H24" s="44">
        <f>I24-1</f>
        <v>2011</v>
      </c>
      <c r="I24" s="44">
        <v>2012</v>
      </c>
      <c r="J24" s="44">
        <v>2013</v>
      </c>
      <c r="K24" s="44">
        <v>2014</v>
      </c>
      <c r="L24" s="44">
        <v>2015</v>
      </c>
      <c r="M24" s="39">
        <v>2016</v>
      </c>
    </row>
    <row r="25" spans="1:18">
      <c r="A25" s="32"/>
      <c r="D25" s="45">
        <f>D12+C13</f>
        <v>6765703.9410500005</v>
      </c>
      <c r="E25" s="45">
        <f>E12+D13+C14</f>
        <v>7750472.9509299994</v>
      </c>
      <c r="F25" s="45">
        <f>F12+E13+D14+C15</f>
        <v>8088596.2005000003</v>
      </c>
      <c r="G25" s="45">
        <f>G12+F13+E14+D15+C16</f>
        <v>7306069.0485399999</v>
      </c>
      <c r="H25" s="45">
        <f>H12+G13+F14+E15+D16+C17</f>
        <v>6976345.9539999999</v>
      </c>
      <c r="I25" s="45">
        <f>I12+H13+G14+F15+E16+D17+C18</f>
        <v>7607912.6502700001</v>
      </c>
      <c r="J25" s="45">
        <f>J12+I13+H14+G15+F16+E17+D18+C19</f>
        <v>8398368.7060000002</v>
      </c>
      <c r="K25" s="45">
        <f>K12+J13+I14+H15+G16+F17+E18+D19+C20</f>
        <v>8816524.3900000006</v>
      </c>
      <c r="L25" s="45">
        <f>L12+K13+J14+I15+H16+G17+F18+E19+D20+C21</f>
        <v>9863906.5559999999</v>
      </c>
      <c r="M25" s="41">
        <f>P23</f>
        <v>10256219.19187</v>
      </c>
      <c r="P25" s="37"/>
    </row>
    <row r="26" spans="1:18">
      <c r="A26" s="12" t="s">
        <v>310</v>
      </c>
      <c r="D26" s="44"/>
      <c r="E26" s="44"/>
      <c r="F26" s="44"/>
      <c r="G26" s="44"/>
      <c r="H26" s="44"/>
      <c r="I26" s="46">
        <v>7652768</v>
      </c>
      <c r="J26" s="45">
        <v>8430177</v>
      </c>
      <c r="K26" s="46">
        <v>8819632</v>
      </c>
      <c r="L26" s="47">
        <v>9832869</v>
      </c>
      <c r="M26" s="41">
        <v>10285736</v>
      </c>
      <c r="P26" s="38"/>
    </row>
    <row r="27" spans="1:18" ht="12.75" thickBot="1">
      <c r="A27" s="33" t="s">
        <v>293</v>
      </c>
      <c r="D27" s="45">
        <f>D25-D26</f>
        <v>6765703.9410500005</v>
      </c>
      <c r="E27" s="45">
        <f t="shared" ref="E27:M27" si="1">E25-E26</f>
        <v>7750472.9509299994</v>
      </c>
      <c r="F27" s="45">
        <f t="shared" si="1"/>
        <v>8088596.2005000003</v>
      </c>
      <c r="G27" s="45">
        <f t="shared" si="1"/>
        <v>7306069.0485399999</v>
      </c>
      <c r="H27" s="45">
        <f t="shared" si="1"/>
        <v>6976345.9539999999</v>
      </c>
      <c r="I27" s="45">
        <f t="shared" si="1"/>
        <v>-44855.3497299999</v>
      </c>
      <c r="J27" s="45">
        <f t="shared" si="1"/>
        <v>-31808.293999999762</v>
      </c>
      <c r="K27" s="45">
        <f t="shared" si="1"/>
        <v>-3107.609999999404</v>
      </c>
      <c r="L27" s="45">
        <f t="shared" si="1"/>
        <v>31037.555999999866</v>
      </c>
      <c r="M27" s="40">
        <f t="shared" si="1"/>
        <v>-29516.808129999787</v>
      </c>
    </row>
    <row r="28" spans="1:18" ht="24.6" customHeight="1" thickBot="1">
      <c r="A28" s="31"/>
      <c r="B28" s="31"/>
      <c r="C28" s="248" t="s">
        <v>294</v>
      </c>
      <c r="D28" s="249"/>
      <c r="E28" s="249"/>
      <c r="F28" s="249"/>
      <c r="G28" s="249"/>
      <c r="H28" s="249"/>
      <c r="I28" s="249"/>
      <c r="J28" s="249"/>
      <c r="K28" s="249"/>
      <c r="L28" s="249"/>
      <c r="M28" s="250"/>
      <c r="N28" s="31"/>
      <c r="O28" s="31"/>
      <c r="P28" s="246" t="s">
        <v>311</v>
      </c>
    </row>
    <row r="29" spans="1:18" ht="12.75" thickBot="1">
      <c r="A29" s="31"/>
      <c r="B29" s="34" t="s">
        <v>297</v>
      </c>
      <c r="C29" s="34">
        <v>0</v>
      </c>
      <c r="D29" s="34">
        <v>1</v>
      </c>
      <c r="E29" s="34">
        <v>2</v>
      </c>
      <c r="F29" s="34">
        <v>3</v>
      </c>
      <c r="G29" s="34">
        <v>4</v>
      </c>
      <c r="H29" s="34">
        <v>5</v>
      </c>
      <c r="I29" s="34">
        <v>6</v>
      </c>
      <c r="J29" s="34">
        <v>7</v>
      </c>
      <c r="K29" s="34">
        <v>8</v>
      </c>
      <c r="L29" s="34">
        <v>9</v>
      </c>
      <c r="M29" s="34" t="s">
        <v>298</v>
      </c>
      <c r="N29" s="31"/>
      <c r="O29" s="31"/>
      <c r="P29" s="247"/>
    </row>
    <row r="30" spans="1:18" ht="12.75" thickBot="1">
      <c r="A30" s="31"/>
      <c r="B30" s="31"/>
      <c r="C30" s="34" t="s">
        <v>203</v>
      </c>
      <c r="D30" s="34" t="s">
        <v>214</v>
      </c>
      <c r="E30" s="34" t="s">
        <v>215</v>
      </c>
      <c r="F30" s="34" t="s">
        <v>216</v>
      </c>
      <c r="G30" s="34" t="s">
        <v>217</v>
      </c>
      <c r="H30" s="34" t="s">
        <v>218</v>
      </c>
      <c r="I30" s="34" t="s">
        <v>219</v>
      </c>
      <c r="J30" s="34" t="s">
        <v>220</v>
      </c>
      <c r="K30" s="34" t="s">
        <v>221</v>
      </c>
      <c r="L30" s="34" t="s">
        <v>312</v>
      </c>
      <c r="M30" s="34" t="s">
        <v>222</v>
      </c>
      <c r="N30" s="31"/>
      <c r="O30" s="31"/>
      <c r="P30" s="34" t="s">
        <v>313</v>
      </c>
    </row>
    <row r="31" spans="1:18" ht="12.75" thickBot="1">
      <c r="A31" s="34" t="s">
        <v>299</v>
      </c>
      <c r="B31" s="30" t="s">
        <v>18</v>
      </c>
      <c r="C31" s="31"/>
      <c r="D31" s="31"/>
      <c r="E31" s="31"/>
      <c r="F31" s="31"/>
      <c r="G31" s="31"/>
      <c r="H31" s="31"/>
      <c r="I31" s="31"/>
      <c r="J31" s="31"/>
      <c r="K31" s="31"/>
      <c r="L31" s="31"/>
      <c r="M31" s="31"/>
      <c r="N31" s="31"/>
      <c r="O31" s="30" t="s">
        <v>18</v>
      </c>
      <c r="P31" s="31"/>
    </row>
    <row r="32" spans="1:18" ht="12.75" thickBot="1">
      <c r="A32" s="34" t="s">
        <v>300</v>
      </c>
      <c r="B32" s="30" t="s">
        <v>30</v>
      </c>
      <c r="C32" s="31"/>
      <c r="D32" s="31"/>
      <c r="E32" s="31"/>
      <c r="F32" s="31"/>
      <c r="G32" s="31"/>
      <c r="H32" s="31"/>
      <c r="I32" s="31"/>
      <c r="J32" s="31"/>
      <c r="K32" s="31"/>
      <c r="L32" s="31"/>
      <c r="M32" s="31"/>
      <c r="N32" s="31"/>
      <c r="O32" s="30" t="s">
        <v>30</v>
      </c>
      <c r="P32" s="31"/>
    </row>
    <row r="33" spans="1:16" ht="12.75" thickBot="1">
      <c r="A33" s="34" t="s">
        <v>301</v>
      </c>
      <c r="B33" s="30" t="s">
        <v>32</v>
      </c>
      <c r="C33" s="31"/>
      <c r="D33" s="31"/>
      <c r="E33" s="31"/>
      <c r="F33" s="31"/>
      <c r="G33" s="31"/>
      <c r="H33" s="31"/>
      <c r="I33" s="31"/>
      <c r="J33" s="31"/>
      <c r="K33" s="31"/>
      <c r="L33" s="31"/>
      <c r="M33" s="31"/>
      <c r="N33" s="31"/>
      <c r="O33" s="30" t="s">
        <v>32</v>
      </c>
      <c r="P33" s="31"/>
    </row>
    <row r="34" spans="1:16" ht="12.75" thickBot="1">
      <c r="A34" s="34" t="s">
        <v>302</v>
      </c>
      <c r="B34" s="30" t="s">
        <v>34</v>
      </c>
      <c r="C34" s="31"/>
      <c r="D34" s="31"/>
      <c r="E34" s="31"/>
      <c r="F34" s="31"/>
      <c r="G34" s="31"/>
      <c r="H34" s="31"/>
      <c r="I34" s="31"/>
      <c r="J34" s="31"/>
      <c r="K34" s="31"/>
      <c r="L34" s="31"/>
      <c r="M34" s="31"/>
      <c r="N34" s="31"/>
      <c r="O34" s="30" t="s">
        <v>34</v>
      </c>
      <c r="P34" s="31"/>
    </row>
    <row r="35" spans="1:16" ht="12.75" thickBot="1">
      <c r="A35" s="34" t="s">
        <v>303</v>
      </c>
      <c r="B35" s="30" t="s">
        <v>36</v>
      </c>
      <c r="C35" s="31"/>
      <c r="D35" s="31"/>
      <c r="E35" s="31"/>
      <c r="F35" s="31"/>
      <c r="G35" s="31"/>
      <c r="H35" s="31"/>
      <c r="I35" s="31"/>
      <c r="J35" s="31"/>
      <c r="K35" s="31"/>
      <c r="L35" s="31"/>
      <c r="M35" s="31"/>
      <c r="N35" s="31"/>
      <c r="O35" s="30" t="s">
        <v>36</v>
      </c>
      <c r="P35" s="31"/>
    </row>
    <row r="36" spans="1:16" ht="12.75" thickBot="1">
      <c r="A36" s="34" t="s">
        <v>304</v>
      </c>
      <c r="B36" s="30" t="s">
        <v>38</v>
      </c>
      <c r="C36" s="31"/>
      <c r="D36" s="31"/>
      <c r="E36" s="31"/>
      <c r="F36" s="31"/>
      <c r="G36" s="31"/>
      <c r="H36" s="31"/>
      <c r="I36" s="31"/>
      <c r="J36" s="31"/>
      <c r="K36" s="31"/>
      <c r="L36" s="31"/>
      <c r="M36" s="31"/>
      <c r="N36" s="31"/>
      <c r="O36" s="30" t="s">
        <v>38</v>
      </c>
      <c r="P36" s="31"/>
    </row>
    <row r="37" spans="1:16" ht="12.75" thickBot="1">
      <c r="A37" s="34" t="s">
        <v>305</v>
      </c>
      <c r="B37" s="30" t="s">
        <v>40</v>
      </c>
      <c r="C37" s="31"/>
      <c r="D37" s="31"/>
      <c r="E37" s="31"/>
      <c r="F37" s="31"/>
      <c r="G37" s="31"/>
      <c r="H37" s="31"/>
      <c r="I37" s="31"/>
      <c r="J37" s="31"/>
      <c r="K37" s="31"/>
      <c r="L37" s="31"/>
      <c r="M37" s="31"/>
      <c r="N37" s="31"/>
      <c r="O37" s="30" t="s">
        <v>40</v>
      </c>
      <c r="P37" s="31"/>
    </row>
    <row r="38" spans="1:16" ht="12.75" thickBot="1">
      <c r="A38" s="34" t="s">
        <v>306</v>
      </c>
      <c r="B38" s="30" t="s">
        <v>42</v>
      </c>
      <c r="C38" s="31"/>
      <c r="D38" s="31"/>
      <c r="E38" s="31"/>
      <c r="F38" s="31"/>
      <c r="G38" s="31"/>
      <c r="H38" s="31"/>
      <c r="I38" s="31"/>
      <c r="J38" s="31"/>
      <c r="K38" s="31"/>
      <c r="L38" s="31"/>
      <c r="M38" s="31"/>
      <c r="N38" s="31"/>
      <c r="O38" s="30" t="s">
        <v>42</v>
      </c>
      <c r="P38" s="31"/>
    </row>
    <row r="39" spans="1:16" ht="12.75" thickBot="1">
      <c r="A39" s="34" t="s">
        <v>307</v>
      </c>
      <c r="B39" s="30" t="s">
        <v>44</v>
      </c>
      <c r="C39" s="31"/>
      <c r="D39" s="31"/>
      <c r="E39" s="31"/>
      <c r="F39" s="31"/>
      <c r="G39" s="31"/>
      <c r="H39" s="31"/>
      <c r="I39" s="31"/>
      <c r="J39" s="31"/>
      <c r="K39" s="31"/>
      <c r="L39" s="31"/>
      <c r="M39" s="31"/>
      <c r="N39" s="31"/>
      <c r="O39" s="30" t="s">
        <v>44</v>
      </c>
      <c r="P39" s="31"/>
    </row>
    <row r="40" spans="1:16" ht="12.75" thickBot="1">
      <c r="A40" s="34" t="s">
        <v>308</v>
      </c>
      <c r="B40" s="30" t="s">
        <v>46</v>
      </c>
      <c r="C40" s="31"/>
      <c r="D40" s="31"/>
      <c r="E40" s="31"/>
      <c r="F40" s="31"/>
      <c r="G40" s="31"/>
      <c r="H40" s="31"/>
      <c r="I40" s="31"/>
      <c r="J40" s="31"/>
      <c r="K40" s="31"/>
      <c r="L40" s="31"/>
      <c r="M40" s="31"/>
      <c r="N40" s="31"/>
      <c r="O40" s="30" t="s">
        <v>46</v>
      </c>
      <c r="P40" s="31"/>
    </row>
    <row r="41" spans="1:16" ht="12.75" thickBot="1">
      <c r="A41" s="34" t="s">
        <v>309</v>
      </c>
      <c r="B41" s="30" t="s">
        <v>48</v>
      </c>
      <c r="C41" s="31"/>
      <c r="D41" s="31"/>
      <c r="E41" s="31"/>
      <c r="F41" s="31"/>
      <c r="G41" s="31"/>
      <c r="H41" s="31"/>
      <c r="I41" s="31"/>
      <c r="J41" s="31"/>
      <c r="K41" s="31"/>
      <c r="L41" s="31"/>
      <c r="M41" s="31"/>
      <c r="N41" s="31"/>
      <c r="O41" s="30" t="s">
        <v>48</v>
      </c>
      <c r="P41" s="31"/>
    </row>
    <row r="42" spans="1:16" ht="12.75" thickBot="1">
      <c r="A42" s="31"/>
      <c r="B42" s="31"/>
      <c r="C42" s="31"/>
      <c r="D42" s="31"/>
      <c r="E42" s="31"/>
      <c r="F42" s="31"/>
      <c r="G42" s="31"/>
      <c r="H42" s="31"/>
      <c r="I42" s="31"/>
      <c r="J42" s="31"/>
      <c r="K42" s="31"/>
      <c r="L42" s="31"/>
      <c r="M42" s="31"/>
      <c r="N42" s="30" t="s">
        <v>188</v>
      </c>
      <c r="O42" s="30" t="s">
        <v>50</v>
      </c>
      <c r="P42" s="31"/>
    </row>
  </sheetData>
  <mergeCells count="5">
    <mergeCell ref="P9:P10"/>
    <mergeCell ref="R9:R10"/>
    <mergeCell ref="C28:M28"/>
    <mergeCell ref="P28:P29"/>
    <mergeCell ref="C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Excel Skjal" ma:contentTypeID="0x010100BBE548A612B4274D999E313985AAB3ED02007FFD3F4FFD9A2E4687C1F841E6ED19FA" ma:contentTypeVersion="6" ma:contentTypeDescription="" ma:contentTypeScope="" ma:versionID="7131110dc1a8e9b67644968314fd3723">
  <xsd:schema xmlns:xsd="http://www.w3.org/2001/XMLSchema" xmlns:xs="http://www.w3.org/2001/XMLSchema" xmlns:p="http://schemas.microsoft.com/office/2006/metadata/properties" xmlns:ns2="5b5458fb-f620-4cfe-88a1-8ba005e7cf1a" targetNamespace="http://schemas.microsoft.com/office/2006/metadata/properties" ma:root="true" ma:fieldsID="f25c27acb30a6d0df59f3241868cf80d" ns2:_="">
    <xsd:import namespace="5b5458fb-f620-4cfe-88a1-8ba005e7cf1a"/>
    <xsd:element name="properties">
      <xsd:complexType>
        <xsd:sequence>
          <xsd:element name="documentManagement">
            <xsd:complexType>
              <xsd:all>
                <xsd:element ref="ns2:_dlc_DocId" minOccurs="0"/>
                <xsd:element ref="ns2:_dlc_DocIdUrl" minOccurs="0"/>
                <xsd:element ref="ns2:_dlc_DocIdPersistId"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458fb-f620-4cfe-88a1-8ba005e7cf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KeywordTaxHTField" ma:index="11" nillable="true" ma:taxonomy="true" ma:internalName="TaxKeywordTaxHTField" ma:taxonomyFieldName="TaxKeyword" ma:displayName="Leitarorð" ma:readOnly="false" ma:fieldId="{23f27201-bee3-471e-b2e7-b64fd8b7ca38}" ma:taxonomyMulti="true" ma:sspId="5d2c59f9-58b6-46cd-b9c4-b99a361afa5b"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b01b2b6d-12f5-4b91-9b6e-9e411fd28ddc}" ma:internalName="TaxCatchAll" ma:showField="CatchAllData" ma:web="79bae93f-e68c-4055-9261-6ec03f8bf75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01b2b6d-12f5-4b91-9b6e-9e411fd28ddc}" ma:internalName="TaxCatchAllLabel" ma:readOnly="true" ma:showField="CatchAllDataLabel" ma:web="79bae93f-e68c-4055-9261-6ec03f8bf7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5b5458fb-f620-4cfe-88a1-8ba005e7cf1a">
      <Terms xmlns="http://schemas.microsoft.com/office/infopath/2007/PartnerControls"/>
    </TaxKeywordTaxHTField>
    <TaxCatchAll xmlns="5b5458fb-f620-4cfe-88a1-8ba005e7cf1a"/>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167B6C-255C-4AAE-8789-65FA5F50BAA3}">
  <ds:schemaRefs>
    <ds:schemaRef ds:uri="http://schemas.microsoft.com/sharepoint/events"/>
  </ds:schemaRefs>
</ds:datastoreItem>
</file>

<file path=customXml/itemProps2.xml><?xml version="1.0" encoding="utf-8"?>
<ds:datastoreItem xmlns:ds="http://schemas.openxmlformats.org/officeDocument/2006/customXml" ds:itemID="{16F0F378-A6BD-4D27-AD83-3DA533CF8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5458fb-f620-4cfe-88a1-8ba005e7cf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1C1FB9-3514-4A62-9FE7-A3E02A605255}">
  <ds:schemaRefs>
    <ds:schemaRef ds:uri="http://purl.org/dc/terms/"/>
    <ds:schemaRef ds:uri="http://purl.org/dc/dcmitype/"/>
    <ds:schemaRef ds:uri="http://schemas.openxmlformats.org/package/2006/metadata/core-properties"/>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5b5458fb-f620-4cfe-88a1-8ba005e7cf1a"/>
  </ds:schemaRefs>
</ds:datastoreItem>
</file>

<file path=customXml/itemProps4.xml><?xml version="1.0" encoding="utf-8"?>
<ds:datastoreItem xmlns:ds="http://schemas.openxmlformats.org/officeDocument/2006/customXml" ds:itemID="{3E40B182-CC81-41C6-812C-337CDBC7C4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Vinnublöð</vt:lpstr>
      </vt:variant>
      <vt:variant>
        <vt:i4>21</vt:i4>
      </vt:variant>
      <vt:variant>
        <vt:lpstr>Nefnd svið</vt:lpstr>
      </vt:variant>
      <vt:variant>
        <vt:i4>1</vt:i4>
      </vt:variant>
    </vt:vector>
  </HeadingPairs>
  <TitlesOfParts>
    <vt:vector size="22" baseType="lpstr">
      <vt:lpstr>Yfirlit samstæða</vt:lpstr>
      <vt:lpstr>Yfirlit solo</vt:lpstr>
      <vt:lpstr>S.32.01.22</vt:lpstr>
      <vt:lpstr>S.02.01.02</vt:lpstr>
      <vt:lpstr>S.05.01.02</vt:lpstr>
      <vt:lpstr>S.05.02.01</vt:lpstr>
      <vt:lpstr>S.12.01.02</vt:lpstr>
      <vt:lpstr>S.17.01.02</vt:lpstr>
      <vt:lpstr>S.19.01.21</vt:lpstr>
      <vt:lpstr>S.22.01.21</vt:lpstr>
      <vt:lpstr>S.22.01.22</vt:lpstr>
      <vt:lpstr>S.23.01.01</vt:lpstr>
      <vt:lpstr>S.23.01.22</vt:lpstr>
      <vt:lpstr>S.25.01.21</vt:lpstr>
      <vt:lpstr>S.25.02.21</vt:lpstr>
      <vt:lpstr>S.25.01.22</vt:lpstr>
      <vt:lpstr>S.25.02.22</vt:lpstr>
      <vt:lpstr>S.25.03.21</vt:lpstr>
      <vt:lpstr>S.25.03.22</vt:lpstr>
      <vt:lpstr>S.28.01.01</vt:lpstr>
      <vt:lpstr>S.28.02.01</vt:lpstr>
      <vt:lpstr>S.32.01.22!Print_Area</vt:lpstr>
    </vt:vector>
  </TitlesOfParts>
  <Company>Sjóvá-Almennar líftryggingar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Gísli Halldór Ingimundarson</dc:creator>
  <cp:lastModifiedBy>Ásta Björg Ingadóttir</cp:lastModifiedBy>
  <cp:lastPrinted>2017-05-17T17:02:32Z</cp:lastPrinted>
  <dcterms:created xsi:type="dcterms:W3CDTF">2017-05-16T22:39:04Z</dcterms:created>
  <dcterms:modified xsi:type="dcterms:W3CDTF">2020-04-06T11:08:10Z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0x010100BBE548A612B4274D999E313985AAB3ED02007FFD3F4FFD9A2E4687C1F841E6ED19FA</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ies>
</file>