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jal.sharepoint.com/sites/CMP-ActuarialAndStatistics/SCR_QRT/2024/20241231/QRT/Töflur í SFCR/Endanleg excel skjöl/"/>
    </mc:Choice>
  </mc:AlternateContent>
  <xr:revisionPtr revIDLastSave="5" documentId="8_{9C6DA15F-AE11-481B-B924-C318EDDAAC36}" xr6:coauthVersionLast="47" xr6:coauthVersionMax="47" xr10:uidLastSave="{DC1AA8D7-900D-416E-995A-96C640C1B42F}"/>
  <bookViews>
    <workbookView xWindow="38280" yWindow="-120" windowWidth="51840" windowHeight="21120" firstSheet="2" activeTab="14"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state="hidden" r:id="rId6"/>
    <sheet name="S.17.01.02" sheetId="6" state="hidden" r:id="rId7"/>
    <sheet name="S.19.01.21" sheetId="5" state="hidden" r:id="rId8"/>
    <sheet name="S.22.01.21" sheetId="7" state="hidden" r:id="rId9"/>
    <sheet name="S.22.01.22" sheetId="8" state="hidden" r:id="rId10"/>
    <sheet name="S.23.01.01" sheetId="9" state="hidden" r:id="rId11"/>
    <sheet name="S.23.01.22" sheetId="10" r:id="rId12"/>
    <sheet name="S.25.01.21" sheetId="11" state="hidden" r:id="rId13"/>
    <sheet name="S.25.02.21" sheetId="12" state="hidden" r:id="rId14"/>
    <sheet name="S.25.01.22" sheetId="20" r:id="rId15"/>
    <sheet name="S.32.01.22" sheetId="13" r:id="rId16"/>
    <sheet name="S.25.02.22" sheetId="18" state="hidden" r:id="rId17"/>
    <sheet name="S.25.03.21" sheetId="17" state="hidden" r:id="rId18"/>
    <sheet name="S.25.03.22" sheetId="16" state="hidden" r:id="rId19"/>
    <sheet name="S.28.01.01" sheetId="15" state="hidden" r:id="rId20"/>
    <sheet name="S.28.02.01" sheetId="14"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Entity_AccountingStandard">#REF!</definedName>
    <definedName name="GroupEntity_AccountsShare">#REF!</definedName>
    <definedName name="GroupEntity_CapitalShare">#REF!</definedName>
    <definedName name="GroupEntity_Category">#REF!</definedName>
    <definedName name="GroupEntity_CountryCode">#REF!</definedName>
    <definedName name="GroupEntity_DateOfDecision">#REF!</definedName>
    <definedName name="GroupEntity_IDCode">#REF!</definedName>
    <definedName name="GroupEntity_IDCodeType">#REF!</definedName>
    <definedName name="GroupEntity_IncludedInSupervision">#REF!</definedName>
    <definedName name="GroupEntity_InvestPerformance">#REF!</definedName>
    <definedName name="GroupEntity_LegalForm">#REF!</definedName>
    <definedName name="GroupEntity_LegalName">#REF!</definedName>
    <definedName name="GroupEntity_LevelOfInfluence">#REF!</definedName>
    <definedName name="GroupEntity_MethodUsed">#REF!</definedName>
    <definedName name="GroupEntity_OtherCriteria">#REF!</definedName>
    <definedName name="GroupEntity_PropShare">#REF!</definedName>
    <definedName name="GroupEntity_Supervisory">#REF!</definedName>
    <definedName name="GroupEntity_TotalBSInsurance">#REF!</definedName>
    <definedName name="GroupEntity_TotalBSOtherNonReg">#REF!</definedName>
    <definedName name="GroupEntity_TotalBSOtherReg">#REF!</definedName>
    <definedName name="GroupEntity_TotalPerformance">#REF!</definedName>
    <definedName name="GroupEntity_TurnOver">#REF!</definedName>
    <definedName name="GroupEntity_UndertakingType">#REF!</definedName>
    <definedName name="GroupEntity_UWPerformance">#REF!</definedName>
    <definedName name="GroupEntity_VotingRights">#REF!</definedName>
    <definedName name="GroupEntity_WrittenPremium">#REF!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Is3201OK">#REF!</definedName>
    <definedName name="Language">#REF!</definedName>
    <definedName name="LanguageChoice">#REF!</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201">#REF!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_xlnm.Print_Area" localSheetId="15">'S.32.01.22'!$A$2:$Q$8</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_Article112">#REF!</definedName>
    <definedName name="SCRc_AllocationDueToRFF">#REF!</definedName>
    <definedName name="SCRh_AllocationDueToRFF">#REF!</definedName>
    <definedName name="SCRh_Simplifications">#REF!</definedName>
    <definedName name="SCRh_USP">#REF!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l_AllocationDueToRFF">#REF!</definedName>
    <definedName name="SCRl_Simplifications">#REF!</definedName>
    <definedName name="SCRl_USP">#REF!</definedName>
    <definedName name="SCRm_AllocationDueToRFF">#REF!</definedName>
    <definedName name="SCRm_Simplifications">#REF!</definedName>
    <definedName name="SCRnl_AllocationDueToRFF">#REF!</definedName>
    <definedName name="SCRnl_Simplifications">#REF!</definedName>
    <definedName name="SCRnl_USP">#REF!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AddOns">#REF!</definedName>
    <definedName name="SCRstd_Adj">#REF!</definedName>
    <definedName name="SCRstd_BSCR">#REF!</definedName>
    <definedName name="SCRstd_BSCRNet">#REF!</definedName>
    <definedName name="SCRstd_CRN">#REF!</definedName>
    <definedName name="SCRstd_CRO">#REF!</definedName>
    <definedName name="SCRstd_CROCredit">#REF!</definedName>
    <definedName name="SCRstd_CRONonRegulated">#REF!</definedName>
    <definedName name="SCRstd_CROOccupational">#REF!</definedName>
    <definedName name="SCRstd_CRR">#REF!</definedName>
    <definedName name="SCRstd_Div">#REF!</definedName>
    <definedName name="SCRstd_DivNet">#REF!</definedName>
    <definedName name="SCRstd_DivRFF">#REF!</definedName>
    <definedName name="SCRstd_Int">#REF!</definedName>
    <definedName name="SCRstd_IntNet">#REF!</definedName>
    <definedName name="SCRstd_LossAbDT">#REF!</definedName>
    <definedName name="SCRstd_LossAbTP">#REF!</definedName>
    <definedName name="SCRstd_Method">#REF!</definedName>
    <definedName name="SCRstd_MinGSCR">#REF!</definedName>
    <definedName name="SCRstd_NetFDB">#REF!</definedName>
    <definedName name="SCRstd_SCR">#REF!</definedName>
    <definedName name="SCRstd_SCRArt4">#REF!</definedName>
    <definedName name="SCRstd_SCRDTAAfterShock">#REF!</definedName>
    <definedName name="SCRstd_SCRDTABeforeShock">#REF!</definedName>
    <definedName name="SCRstd_SCRDTATempDifferencesAfterShock">#REF!</definedName>
    <definedName name="SCRstd_SCRDTATempDifferencesBeforeShock">#REF!</definedName>
    <definedName name="SCRstd_SCRDTLAfterShock">#REF!</definedName>
    <definedName name="SCRstd_SCRDTLBeforeShock">#REF!</definedName>
    <definedName name="SCRstd_SCRDuration">#REF!</definedName>
    <definedName name="SCRstd_SCRExclAddOn">#REF!</definedName>
    <definedName name="SCRstd_SCRGroup">#REF!</definedName>
    <definedName name="SCRstd_SCRLACDeferredTaxAvgApproach">#REF!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Maximum">#REF!</definedName>
    <definedName name="SCRstd_SCRLACDTReversion">#REF!</definedName>
    <definedName name="SCRstd_SCRMA">#REF!</definedName>
    <definedName name="SCRstd_SCRRemPart">#REF!</definedName>
    <definedName name="SCRstd_SCRRFF">#REF!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9" l="1"/>
  <c r="D6" i="9"/>
  <c r="C7" i="9"/>
  <c r="D7" i="9"/>
  <c r="C13" i="9"/>
  <c r="D13" i="9"/>
  <c r="G15" i="9"/>
  <c r="C15" i="9"/>
  <c r="C8" i="9"/>
  <c r="C9" i="9"/>
  <c r="C10" i="9"/>
  <c r="C11" i="9"/>
  <c r="C12" i="9"/>
  <c r="D8" i="9"/>
  <c r="D10" i="9"/>
  <c r="E9" i="9"/>
  <c r="F9" i="9"/>
  <c r="G9" i="9"/>
  <c r="F6" i="9"/>
  <c r="F7" i="9"/>
  <c r="F8" i="9"/>
  <c r="E11" i="9"/>
  <c r="F11" i="9"/>
  <c r="G11" i="9"/>
  <c r="E12" i="9"/>
  <c r="F12" i="9"/>
  <c r="G12" i="9"/>
  <c r="C14" i="9"/>
  <c r="C16" i="9"/>
  <c r="D16" i="9"/>
  <c r="E16" i="9"/>
  <c r="F16" i="9"/>
  <c r="G16" i="9"/>
  <c r="E14" i="9"/>
  <c r="F14" i="9"/>
  <c r="G14" i="9"/>
  <c r="C18" i="9"/>
  <c r="C20" i="9"/>
  <c r="D20" i="9"/>
  <c r="E20" i="9"/>
  <c r="F20" i="9"/>
  <c r="D21" i="9"/>
  <c r="E21" i="9"/>
  <c r="F21" i="9"/>
  <c r="G21" i="9"/>
  <c r="C23" i="9"/>
  <c r="C24" i="9"/>
  <c r="C25" i="9"/>
  <c r="C26" i="9"/>
  <c r="C27" i="9"/>
  <c r="C28" i="9"/>
  <c r="C29" i="9"/>
  <c r="C30" i="9"/>
  <c r="C31" i="9"/>
  <c r="C32" i="9"/>
  <c r="F23" i="9"/>
  <c r="F24" i="9"/>
  <c r="F25" i="9"/>
  <c r="F26" i="9"/>
  <c r="F27" i="9"/>
  <c r="F28" i="9"/>
  <c r="F29" i="9"/>
  <c r="F30" i="9"/>
  <c r="F31" i="9"/>
  <c r="F32" i="9"/>
  <c r="G25" i="9"/>
  <c r="G27" i="9"/>
  <c r="G29" i="9"/>
  <c r="G30" i="9"/>
  <c r="G31" i="9"/>
  <c r="G32" i="9"/>
  <c r="C34" i="9"/>
  <c r="D34" i="9"/>
  <c r="E34" i="9"/>
  <c r="F34" i="9"/>
  <c r="C35" i="9"/>
  <c r="D35" i="9"/>
  <c r="E35" i="9"/>
  <c r="F35" i="9"/>
  <c r="C36" i="9"/>
  <c r="D36" i="9"/>
  <c r="E36" i="9"/>
  <c r="F36" i="9"/>
  <c r="C37" i="9"/>
  <c r="D37" i="9"/>
  <c r="E37" i="9"/>
  <c r="F37" i="9"/>
  <c r="C54" i="9" l="1"/>
  <c r="C53" i="9"/>
  <c r="C52" i="9"/>
  <c r="C50" i="9"/>
  <c r="C49" i="9"/>
  <c r="C48" i="9"/>
  <c r="C47" i="9"/>
  <c r="C46" i="9"/>
  <c r="C45" i="9"/>
  <c r="G34" i="9"/>
  <c r="C41" i="9"/>
  <c r="C40" i="9"/>
  <c r="C39" i="9"/>
  <c r="C38" i="9"/>
  <c r="C21" i="9"/>
  <c r="H24" i="5" l="1"/>
  <c r="G24" i="5" s="1"/>
  <c r="F24" i="5" s="1"/>
  <c r="E24" i="5" s="1"/>
  <c r="D24" i="5" s="1"/>
  <c r="D30" i="6" l="1"/>
  <c r="D1" i="6"/>
  <c r="R12" i="5"/>
  <c r="P13" i="5"/>
  <c r="P12" i="5"/>
  <c r="P14" i="5"/>
  <c r="P15" i="5"/>
  <c r="P16" i="5"/>
  <c r="P17" i="5"/>
  <c r="P18" i="5"/>
  <c r="P19" i="5"/>
  <c r="P20" i="5"/>
  <c r="P21" i="5"/>
  <c r="D25" i="5"/>
  <c r="D27" i="5" s="1"/>
  <c r="R22" i="5"/>
  <c r="E30" i="6" l="1"/>
  <c r="R20" i="5"/>
  <c r="R16" i="5"/>
  <c r="R15" i="5"/>
  <c r="R19" i="5"/>
  <c r="R14" i="5"/>
  <c r="R18" i="5"/>
  <c r="E1" i="6"/>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30" i="6" l="1"/>
  <c r="G1" i="6"/>
  <c r="H30" i="6" l="1"/>
  <c r="H1" i="6"/>
  <c r="I30" i="6" l="1"/>
  <c r="I1" i="6"/>
  <c r="J30" i="6" l="1"/>
  <c r="J1" i="6"/>
  <c r="K1" i="6" l="1"/>
</calcChain>
</file>

<file path=xl/sharedStrings.xml><?xml version="1.0" encoding="utf-8"?>
<sst xmlns="http://schemas.openxmlformats.org/spreadsheetml/2006/main" count="1660" uniqueCount="618">
  <si>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</si>
  <si>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</si>
  <si>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</si>
  <si>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</si>
  <si>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</si>
  <si>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</si>
  <si>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</si>
  <si>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</si>
  <si>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</si>
  <si>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</si>
  <si>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</si>
  <si>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</si>
  <si>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</si>
  <si>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</si>
  <si>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</si>
  <si>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</si>
  <si>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</si>
  <si>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</si>
  <si>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</si>
  <si>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</si>
  <si>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</si>
  <si>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</si>
  <si>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</si>
  <si>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</si>
  <si>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</si>
  <si>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</si>
  <si>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</si>
  <si>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</si>
  <si>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</si>
  <si>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</si>
  <si>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</si>
  <si>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</si>
  <si>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</si>
  <si>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</si>
  <si>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</si>
  <si>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</si>
  <si>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</si>
  <si>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</si>
  <si>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</si>
  <si>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</si>
  <si>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</si>
  <si>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</si>
  <si>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</si>
  <si>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</si>
  <si>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</si>
  <si>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</si>
  <si>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</si>
  <si>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</si>
  <si>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</si>
  <si>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</si>
  <si>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</si>
  <si>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</si>
  <si>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</si>
  <si>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</si>
  <si>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</si>
  <si>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</si>
  <si>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</si>
  <si>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</si>
  <si>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</si>
  <si>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</si>
  <si>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</si>
  <si>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</si>
  <si>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</si>
  <si>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</si>
  <si>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</si>
  <si>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</si>
  <si>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</si>
  <si>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</si>
  <si>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</si>
  <si>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</si>
  <si>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</si>
  <si>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</si>
  <si>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</si>
  <si>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</si>
  <si>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</si>
  <si>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</si>
  <si>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</si>
  <si>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</si>
  <si>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</si>
  <si>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</si>
  <si>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</si>
  <si>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</si>
  <si>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</si>
  <si>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</si>
  <si>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</si>
  <si>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</si>
  <si>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</si>
  <si>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</si>
  <si>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</si>
  <si>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</si>
  <si>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</si>
  <si>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</si>
  <si>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</si>
  <si>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</si>
  <si>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</si>
  <si>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</si>
  <si>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</si>
  <si>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</si>
  <si>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</si>
  <si>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</si>
  <si>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</si>
  <si>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</si>
  <si>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</si>
  <si>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</si>
  <si>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</si>
  <si>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</si>
  <si>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</si>
  <si>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</si>
  <si>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</si>
  <si>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</si>
  <si>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</si>
  <si>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</si>
  <si>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</si>
  <si>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</si>
  <si>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</si>
  <si>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</si>
  <si>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</si>
  <si>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</si>
  <si>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</si>
  <si>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</si>
  <si>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</si>
  <si>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</si>
  <si>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</si>
  <si>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</si>
  <si>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</si>
  <si>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</si>
  <si>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</si>
  <si>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</si>
  <si>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</si>
  <si>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</si>
  <si>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</si>
  <si>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</si>
  <si>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</si>
  <si>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</si>
  <si>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</si>
  <si>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</si>
  <si>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</si>
  <si>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</si>
  <si>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</si>
  <si>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</si>
  <si>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</si>
  <si>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</si>
  <si>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</si>
  <si>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</si>
  <si>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</si>
  <si>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</si>
  <si>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</si>
  <si>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</si>
  <si>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</si>
  <si>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</si>
  <si>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</si>
  <si>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</si>
  <si>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</si>
  <si>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</si>
  <si>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</si>
  <si>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</si>
  <si>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</si>
  <si>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</si>
  <si>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</si>
  <si>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</si>
  <si>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</si>
  <si>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</si>
  <si>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</si>
  <si>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</si>
  <si>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</si>
  <si>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</si>
  <si>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</si>
  <si>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</si>
  <si>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</si>
  <si>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</si>
  <si>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</si>
  <si>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</si>
  <si>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</si>
  <si>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</si>
  <si>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</si>
  <si>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</si>
  <si>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</si>
  <si>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R0430</t>
  </si>
  <si>
    <t>R0440</t>
  </si>
  <si>
    <t>Expenses incurred</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</si>
  <si>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</si>
  <si>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</si>
  <si>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</si>
  <si>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</si>
  <si>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</si>
  <si>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</si>
  <si>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</si>
  <si>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</si>
  <si>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</si>
  <si>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</si>
  <si>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</si>
  <si>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</si>
  <si>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</si>
  <si>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</si>
  <si>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</si>
  <si>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</si>
  <si>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</si>
  <si>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</si>
  <si>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</si>
  <si>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</si>
  <si>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</si>
  <si>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</si>
  <si>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</si>
  <si>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</si>
  <si>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</si>
  <si>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</si>
  <si>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</si>
  <si>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</si>
  <si>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</si>
  <si>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</si>
  <si>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</si>
  <si>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</si>
  <si>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</si>
  <si>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</si>
  <si>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</si>
  <si>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</si>
  <si>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</si>
  <si>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</si>
  <si>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</si>
  <si>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</si>
  <si>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</si>
  <si>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</si>
  <si>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</si>
  <si>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</si>
  <si>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</si>
  <si>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</si>
  <si>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</si>
  <si>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</si>
  <si>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</si>
  <si>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</si>
  <si>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</si>
  <si>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</si>
  <si>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</si>
  <si>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</si>
  <si>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</si>
  <si>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</si>
  <si>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</si>
  <si>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</si>
  <si>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</si>
  <si>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</si>
  <si>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</si>
  <si>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</si>
  <si>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</si>
  <si>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</si>
  <si>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</si>
  <si>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</si>
  <si>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</si>
  <si>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</si>
  <si>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</si>
  <si>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</si>
  <si>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</si>
  <si>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</si>
  <si>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</si>
  <si>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</si>
  <si>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</si>
  <si>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</si>
  <si>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</si>
  <si>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</si>
  <si>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</si>
  <si>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</si>
  <si>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</si>
  <si>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</si>
  <si>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</si>
  <si>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</si>
  <si>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</si>
  <si>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</si>
  <si>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</si>
  <si>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</si>
  <si>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</si>
  <si>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</si>
  <si>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</si>
  <si>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</si>
  <si>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</si>
  <si>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</si>
  <si>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</si>
  <si>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</si>
  <si>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</si>
  <si>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</si>
  <si>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</si>
  <si>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</si>
  <si>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</si>
  <si>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</si>
  <si>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</si>
  <si>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</si>
  <si>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</si>
  <si>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</si>
  <si>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</si>
  <si>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</si>
  <si>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</si>
  <si>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</si>
  <si>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</si>
  <si>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</si>
  <si>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</si>
  <si>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</si>
  <si>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</si>
  <si>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</si>
  <si>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</si>
  <si>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</si>
  <si>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</si>
  <si>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</si>
  <si>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</si>
  <si>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</si>
  <si>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</si>
  <si>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</si>
  <si>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</si>
  <si>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</si>
  <si>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</si>
  <si>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</si>
  <si>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</si>
  <si>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</si>
  <si>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</si>
  <si>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</si>
  <si>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</si>
  <si>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</si>
  <si>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</si>
  <si>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</si>
  <si>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</si>
  <si>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</si>
  <si>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</si>
  <si>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</si>
  <si>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</si>
  <si>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</si>
  <si>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</si>
  <si>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</si>
  <si>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</si>
  <si>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</si>
  <si>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</si>
  <si>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</si>
  <si>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</si>
  <si>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</si>
  <si>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</si>
  <si>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</si>
  <si>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</si>
  <si>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</si>
  <si>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</si>
  <si>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</si>
  <si>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</si>
  <si>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</si>
  <si>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</si>
  <si>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</si>
  <si>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</si>
  <si>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</si>
  <si>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</si>
  <si>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</si>
  <si>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</si>
  <si>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</si>
  <si>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</si>
  <si>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</si>
  <si>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</si>
  <si>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</si>
  <si>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</si>
  <si>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</si>
  <si>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</si>
  <si>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</si>
  <si>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</si>
  <si>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</si>
  <si>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</si>
  <si>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</si>
  <si>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</si>
  <si>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</si>
  <si>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</si>
  <si>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</si>
  <si>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</si>
  <si>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</si>
  <si>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</si>
  <si>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</si>
  <si>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</si>
  <si>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</si>
  <si>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</si>
  <si>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</si>
  <si>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</si>
  <si>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</si>
  <si>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</si>
  <si>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</si>
  <si>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</si>
  <si>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</si>
  <si>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</si>
  <si>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</si>
  <si>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</si>
  <si>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</si>
  <si>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</si>
  <si>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</si>
  <si>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</si>
  <si>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</si>
  <si>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</si>
  <si>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</si>
  <si>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</si>
  <si>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</si>
  <si>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</si>
  <si>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</si>
  <si>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</si>
  <si>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</si>
  <si>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</si>
  <si>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</si>
  <si>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</si>
  <si>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</si>
  <si>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</si>
  <si>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</si>
  <si>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</si>
  <si>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</si>
  <si>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</si>
  <si>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</si>
  <si>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</si>
  <si>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</si>
  <si>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</si>
  <si>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</si>
  <si>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</si>
  <si>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</si>
  <si>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</si>
  <si>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</si>
  <si>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</si>
  <si>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</si>
  <si>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</si>
  <si>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</si>
  <si>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</si>
  <si>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</si>
  <si>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</si>
  <si>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</si>
  <si>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</si>
  <si>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</si>
  <si>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</si>
  <si>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</si>
  <si>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</si>
  <si>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</si>
  <si>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</si>
  <si>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</si>
  <si>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</si>
  <si>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</si>
  <si>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</si>
  <si>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</si>
  <si>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</si>
  <si>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</si>
  <si>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</si>
  <si>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</si>
  <si>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</si>
  <si>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</si>
  <si>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</si>
  <si>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</si>
  <si>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</si>
  <si>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</si>
  <si>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</si>
  <si>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</si>
  <si>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</si>
  <si>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</si>
  <si>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</si>
  <si>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</si>
  <si>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</si>
  <si>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</si>
  <si>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</si>
  <si>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</si>
  <si>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</si>
  <si>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</si>
  <si>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</si>
  <si>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</si>
  <si>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</si>
  <si>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</si>
  <si>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</si>
  <si>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</si>
  <si>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</si>
  <si>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</si>
  <si>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</si>
  <si>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</si>
  <si>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</si>
  <si>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</si>
  <si>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</si>
  <si>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</si>
  <si>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</si>
  <si>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</si>
  <si>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</si>
  <si>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</si>
  <si>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</si>
  <si>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</si>
  <si>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</si>
  <si>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</si>
  <si>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r>
      <t>MCR</t>
    </r>
    <r>
      <rPr>
        <vertAlign val="subscript"/>
        <sz val="7.7"/>
        <color rgb="FF444444"/>
        <rFont val="Inherit"/>
      </rPr>
      <t>NL</t>
    </r>
    <r>
      <rPr>
        <sz val="9.9"/>
        <color rgb="FF444444"/>
        <rFont val="Inherit"/>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</si>
  <si>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</si>
  <si>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</si>
  <si>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</si>
  <si>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</si>
  <si>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</si>
  <si>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</si>
  <si>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</si>
  <si>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</si>
  <si>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</si>
  <si>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</si>
  <si>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</si>
  <si>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</si>
  <si>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</si>
  <si>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</si>
  <si>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</si>
  <si>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Inherit"/>
      </rPr>
      <t>L</t>
    </r>
    <r>
      <rPr>
        <sz val="9.9"/>
        <color rgb="FF444444"/>
        <rFont val="Inherit"/>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</si>
  <si>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</si>
  <si>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</si>
  <si>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</si>
  <si>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</si>
  <si>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</si>
  <si>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</si>
  <si>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</si>
  <si>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</si>
  <si>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</si>
  <si>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</si>
  <si>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</si>
  <si>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</si>
  <si>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</si>
  <si>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</si>
  <si>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</si>
  <si>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</si>
  <si>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</si>
  <si>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</si>
  <si>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</si>
  <si>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</si>
  <si>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</si>
  <si>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</si>
  <si>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</si>
  <si>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</si>
  <si>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</si>
  <si>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</si>
  <si>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</si>
  <si>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</si>
  <si>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</si>
  <si>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</si>
  <si>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</si>
  <si>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</si>
  <si>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</si>
  <si>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</si>
  <si>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</si>
  <si>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</si>
  <si>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</si>
  <si>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</si>
  <si>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</si>
  <si>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</si>
  <si>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</si>
  <si>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</si>
  <si>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</si>
  <si>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</si>
  <si>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</si>
  <si>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</si>
  <si>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</si>
  <si>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</si>
  <si>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</si>
  <si>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</si>
  <si>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</si>
  <si>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</si>
  <si>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</si>
  <si>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</si>
  <si>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</si>
  <si>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</si>
  <si>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</si>
  <si>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</si>
  <si>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</si>
  <si>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</si>
  <si>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</si>
  <si>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</si>
  <si>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</si>
  <si>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</si>
  <si>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</si>
  <si>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</si>
  <si>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</si>
  <si>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</si>
  <si>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</si>
  <si>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</si>
  <si>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</si>
  <si>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</si>
  <si>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</si>
  <si>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</si>
  <si>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</si>
  <si>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</si>
  <si>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</si>
  <si>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</si>
  <si>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</si>
  <si>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</si>
  <si>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</si>
  <si>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</si>
  <si>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</si>
  <si>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</si>
  <si>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</si>
  <si>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</si>
  <si>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</si>
  <si>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</si>
  <si>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</si>
  <si>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</si>
  <si>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</si>
  <si>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</si>
  <si>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</si>
  <si>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</si>
  <si>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</si>
  <si>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</si>
  <si>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</si>
  <si>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</si>
  <si>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</si>
  <si>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Ekki skila fyrir samstæðu</t>
  </si>
  <si>
    <t>Sleppa fyrir öll félög</t>
  </si>
  <si>
    <t>Sleppa fyrir samstæðu</t>
  </si>
  <si>
    <t>S.02.01.02 Balance sheet</t>
  </si>
  <si>
    <t>S.05.02.01 Premiums, claims and expenses by country</t>
  </si>
  <si>
    <t>S.05.01: Premiums, claims and expenses by line of business</t>
  </si>
  <si>
    <t>Allar fjárhæðir eru í þúsundum króna</t>
  </si>
  <si>
    <t>IS: Iceland</t>
  </si>
  <si>
    <t>213800R3IXBON2LBEI63</t>
  </si>
  <si>
    <t>1: LEI</t>
  </si>
  <si>
    <t>SJÓVÁ-ALMENNAR TRYGGINGAR HF.</t>
  </si>
  <si>
    <t>2: Non life insurance undertaking</t>
  </si>
  <si>
    <t>LTD</t>
  </si>
  <si>
    <t>2: Non–mutual</t>
  </si>
  <si>
    <t>THE FINANCIAL SUPERVISORY AUTHORITY, ICELAND</t>
  </si>
  <si>
    <t>1: Included in the scope</t>
  </si>
  <si>
    <t>1: Method 1: Full consolidation</t>
  </si>
  <si>
    <t>213800FNXCYWFBUDMJ97</t>
  </si>
  <si>
    <t>SJÓVÁ-ALMENNAR LÍFTRYGGINGAR HF</t>
  </si>
  <si>
    <t>1: Life insurance undertaking</t>
  </si>
  <si>
    <t>1: Dominant</t>
  </si>
  <si>
    <t>6912063190</t>
  </si>
  <si>
    <t>2: Specific code</t>
  </si>
  <si>
    <t>Sjóvá Forvarnahúsið ehf</t>
  </si>
  <si>
    <t>16: Other</t>
  </si>
  <si>
    <t>R1210</t>
  </si>
  <si>
    <t>Balance - other technical expenses/income</t>
  </si>
  <si>
    <t>Total technical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</si>
</sst>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41">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vertAlign val="subscript"/>
      <sz val="7.7"/>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theme="0"/>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1"/>
      <color theme="0"/>
      <name val="Inherit"/>
    </font>
    <font>
      <sz val="16"/>
      <color theme="1"/>
      <name val="Calibri"/>
      <family val="2"/>
      <scheme val="minor"/>
    </font>
    <font>
      <sz val="18"/>
      <color theme="1"/>
      <name val="Calibri"/>
      <family val="2"/>
      <scheme val="minor"/>
    </font>
    <font>
      <b/>
      <sz val="14"/>
      <color theme="0"/>
      <name val="Arial"/>
      <family val="2"/>
    </font>
    <font>
      <sz val="11"/>
      <color theme="1"/>
      <name val="Arial"/>
      <family val="2"/>
    </font>
    <font>
      <b/>
      <sz val="12"/>
      <color theme="0"/>
      <name val="Arial"/>
      <family val="2"/>
    </font>
    <font>
      <sz val="10"/>
      <color theme="1"/>
      <name val="Arial"/>
      <family val="2"/>
    </font>
    <font>
      <b/>
      <sz val="10"/>
      <color rgb="FF444444"/>
      <name val="Arial"/>
      <family val="2"/>
    </font>
    <font>
      <sz val="10"/>
      <color rgb="FF444444"/>
      <name val="Arial"/>
      <family val="2"/>
    </font>
    <font>
      <sz val="14"/>
      <color rgb="FF444444"/>
      <name val="Arial"/>
      <family val="2"/>
    </font>
    <font>
      <sz val="11"/>
      <color rgb="FF444444"/>
      <name val="Arial"/>
      <family val="2"/>
    </font>
    <font>
      <b/>
      <sz val="9.9"/>
      <color rgb="FF444444"/>
      <name val="Arial"/>
      <family val="2"/>
    </font>
    <font>
      <sz val="9.9"/>
      <color rgb="FF444444"/>
      <name val="Arial"/>
      <family val="2"/>
    </font>
    <font>
      <b/>
      <sz val="9"/>
      <color theme="1"/>
      <name val="Arial"/>
      <family val="2"/>
    </font>
    <font>
      <sz val="11"/>
      <color rgb="FF3672B3"/>
      <name val="Arial"/>
      <family val="2"/>
    </font>
    <font>
      <sz val="10"/>
      <color theme="0"/>
      <name val="Arial"/>
      <family val="2"/>
    </font>
    <font>
      <sz val="18"/>
      <color theme="1"/>
      <name val="Arial"/>
      <family val="2"/>
    </font>
    <font>
      <sz val="11"/>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diagonalUp="1" diagonalDown="1">
      <left style="medium">
        <color rgb="FF000000"/>
      </left>
      <right style="medium">
        <color rgb="FF000000"/>
      </right>
      <top style="medium">
        <color indexed="64"/>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rgb="FF000000"/>
      </right>
      <top style="medium">
        <color rgb="FF000000"/>
      </top>
      <bottom style="medium">
        <color indexed="64"/>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style="medium">
        <color indexed="64"/>
      </left>
      <right style="medium">
        <color rgb="FF000000"/>
      </right>
      <top style="medium">
        <color rgb="FF000000"/>
      </top>
      <bottom style="medium">
        <color rgb="FF000000"/>
      </bottom>
      <diagonal style="hair">
        <color rgb="FF000000"/>
      </diagonal>
    </border>
  </borders>
  <cellStyleXfs count="5">
    <xf numFmtId="0" fontId="0" fillId="0" borderId="0"/>
    <xf numFmtId="0" fontId="8" fillId="0" borderId="0" applyNumberForma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40" fillId="0" borderId="0"/>
  </cellStyleXfs>
  <cellXfs count="251">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8" fillId="0" borderId="0" xfId="1" applyAlignment="1">
      <alignment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13" fillId="0" borderId="0" xfId="0" applyFont="1" applyAlignment="1"/>
    <xf numFmtId="0" fontId="15" fillId="2" borderId="7"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17" fillId="0" borderId="0" xfId="0" applyFont="1"/>
    <xf numFmtId="164" fontId="3" fillId="2" borderId="1" xfId="2" applyFont="1" applyFill="1" applyBorder="1" applyAlignment="1">
      <alignment horizontal="justify" vertical="center" wrapText="1"/>
    </xf>
    <xf numFmtId="0" fontId="0" fillId="0" borderId="0" xfId="0"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18" fillId="2" borderId="1" xfId="2"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justify" vertical="center" wrapText="1"/>
    </xf>
    <xf numFmtId="0" fontId="10" fillId="2" borderId="0" xfId="0" applyFont="1" applyFill="1" applyAlignment="1">
      <alignment vertical="center"/>
    </xf>
    <xf numFmtId="0" fontId="19" fillId="0" borderId="0" xfId="0" applyFont="1" applyAlignment="1">
      <alignment horizontal="center" vertical="center"/>
    </xf>
    <xf numFmtId="0" fontId="11" fillId="2" borderId="1" xfId="0" applyFont="1" applyFill="1" applyBorder="1" applyAlignment="1">
      <alignment horizontal="center" vertical="center" wrapText="1"/>
    </xf>
    <xf numFmtId="164" fontId="19" fillId="2" borderId="1" xfId="2" applyFont="1" applyFill="1" applyBorder="1" applyAlignment="1">
      <alignment horizontal="justify" vertical="center" wrapText="1"/>
    </xf>
    <xf numFmtId="164" fontId="19" fillId="2" borderId="1" xfId="0" applyNumberFormat="1" applyFont="1" applyFill="1" applyBorder="1" applyAlignment="1">
      <alignment horizontal="justify" vertical="center" wrapText="1"/>
    </xf>
    <xf numFmtId="165" fontId="10" fillId="0" borderId="0" xfId="0" applyNumberFormat="1" applyFont="1"/>
    <xf numFmtId="164" fontId="10" fillId="0" borderId="0" xfId="0" applyNumberFormat="1" applyFont="1"/>
    <xf numFmtId="0" fontId="20" fillId="0" borderId="0" xfId="0" applyFont="1"/>
    <xf numFmtId="164" fontId="20" fillId="0" borderId="0" xfId="0" applyNumberFormat="1" applyFont="1"/>
    <xf numFmtId="165" fontId="20" fillId="0" borderId="0" xfId="0" applyNumberFormat="1" applyFont="1"/>
    <xf numFmtId="164" fontId="19" fillId="2" borderId="1" xfId="2" applyNumberFormat="1" applyFont="1" applyFill="1" applyBorder="1" applyAlignment="1">
      <alignment horizontal="justify" vertical="center" wrapText="1"/>
    </xf>
    <xf numFmtId="164" fontId="21" fillId="2" borderId="1" xfId="2" applyFont="1" applyFill="1" applyBorder="1" applyAlignment="1">
      <alignment horizontal="justify" vertical="center" wrapText="1"/>
    </xf>
    <xf numFmtId="0" fontId="22" fillId="0" borderId="0" xfId="0" applyFont="1"/>
    <xf numFmtId="164" fontId="22" fillId="0" borderId="0" xfId="0" applyNumberFormat="1" applyFont="1"/>
    <xf numFmtId="164" fontId="22" fillId="0" borderId="0" xfId="2" applyFont="1"/>
    <xf numFmtId="164" fontId="22" fillId="0" borderId="0" xfId="2"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0" fillId="0" borderId="0" xfId="0" applyFill="1"/>
    <xf numFmtId="0" fontId="4" fillId="2" borderId="6" xfId="0" applyFont="1" applyFill="1" applyBorder="1" applyAlignment="1">
      <alignment horizontal="left" vertical="center" wrapText="1"/>
    </xf>
    <xf numFmtId="0" fontId="3" fillId="2" borderId="24" xfId="0" applyFont="1" applyFill="1" applyBorder="1" applyAlignment="1">
      <alignment horizontal="justify" vertical="center" wrapText="1"/>
    </xf>
    <xf numFmtId="0" fontId="3" fillId="2" borderId="26" xfId="0" applyFont="1" applyFill="1" applyBorder="1" applyAlignment="1">
      <alignment horizontal="justify" vertical="center" wrapText="1"/>
    </xf>
    <xf numFmtId="0" fontId="4" fillId="2" borderId="8"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3" fillId="3" borderId="30"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3" borderId="31"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4" fillId="2" borderId="29" xfId="0" applyFont="1" applyFill="1" applyBorder="1" applyAlignment="1">
      <alignment horizontal="center" vertical="center" wrapText="1"/>
    </xf>
    <xf numFmtId="0" fontId="1" fillId="0" borderId="0" xfId="0" applyFont="1" applyAlignment="1">
      <alignment horizontal="left" vertical="center"/>
    </xf>
    <xf numFmtId="0" fontId="4" fillId="2" borderId="34"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horizontal="justify" vertical="center" wrapText="1"/>
    </xf>
    <xf numFmtId="0" fontId="4" fillId="2" borderId="40" xfId="0" applyFont="1" applyFill="1" applyBorder="1" applyAlignment="1">
      <alignment horizontal="left" vertical="center" wrapText="1"/>
    </xf>
    <xf numFmtId="0" fontId="3" fillId="2" borderId="8"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3" fillId="2" borderId="34" xfId="0" applyFont="1" applyFill="1" applyBorder="1" applyAlignment="1">
      <alignment horizontal="justify" vertical="center" wrapText="1"/>
    </xf>
    <xf numFmtId="0" fontId="4" fillId="2" borderId="8" xfId="0" applyFont="1" applyFill="1" applyBorder="1" applyAlignment="1">
      <alignment horizontal="left" vertical="center" wrapText="1"/>
    </xf>
    <xf numFmtId="0" fontId="3" fillId="2" borderId="38"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4" xfId="0" applyFont="1" applyFill="1" applyBorder="1" applyAlignment="1">
      <alignment horizontal="center" vertical="center" wrapText="1"/>
    </xf>
    <xf numFmtId="164" fontId="3" fillId="2" borderId="34" xfId="2" applyFont="1" applyFill="1" applyBorder="1" applyAlignment="1">
      <alignment horizontal="center" vertical="center"/>
    </xf>
    <xf numFmtId="3" fontId="3" fillId="2" borderId="8" xfId="0" applyNumberFormat="1" applyFont="1" applyFill="1" applyBorder="1" applyAlignment="1">
      <alignment horizontal="center" vertical="center" wrapText="1"/>
    </xf>
    <xf numFmtId="164" fontId="3" fillId="2" borderId="34" xfId="2" applyFont="1" applyFill="1" applyBorder="1" applyAlignment="1">
      <alignment horizontal="justify" vertical="center" wrapText="1"/>
    </xf>
    <xf numFmtId="0" fontId="23" fillId="2" borderId="0"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Border="1" applyAlignment="1">
      <alignment vertical="center"/>
    </xf>
    <xf numFmtId="0" fontId="3" fillId="2" borderId="21" xfId="0" applyFont="1" applyFill="1" applyBorder="1" applyAlignment="1">
      <alignment horizontal="justify" vertical="center" wrapText="1"/>
    </xf>
    <xf numFmtId="0" fontId="2" fillId="2" borderId="0" xfId="0" applyFont="1" applyFill="1" applyBorder="1" applyAlignment="1">
      <alignment vertical="center"/>
    </xf>
    <xf numFmtId="0" fontId="3" fillId="3" borderId="57" xfId="0" applyFont="1" applyFill="1" applyBorder="1" applyAlignment="1">
      <alignment horizontal="justify" vertical="center" wrapText="1"/>
    </xf>
    <xf numFmtId="0" fontId="4" fillId="2" borderId="4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53" xfId="0" applyFont="1" applyFill="1" applyBorder="1" applyAlignment="1">
      <alignment horizontal="justify" vertical="center" wrapText="1"/>
    </xf>
    <xf numFmtId="0" fontId="24" fillId="0" borderId="0" xfId="0" applyFont="1"/>
    <xf numFmtId="0" fontId="25" fillId="0" borderId="0" xfId="0" applyFont="1"/>
    <xf numFmtId="164" fontId="3" fillId="2" borderId="14" xfId="2" applyFont="1" applyFill="1" applyBorder="1" applyAlignment="1">
      <alignment horizontal="center" vertical="center" wrapText="1"/>
    </xf>
    <xf numFmtId="0" fontId="3" fillId="2" borderId="0" xfId="0" applyFont="1" applyFill="1" applyBorder="1" applyAlignment="1">
      <alignment horizontal="left" vertical="center" wrapText="1"/>
    </xf>
    <xf numFmtId="0" fontId="27" fillId="4" borderId="0" xfId="0" applyFont="1" applyFill="1"/>
    <xf numFmtId="0" fontId="27" fillId="0" borderId="0" xfId="0" applyFont="1"/>
    <xf numFmtId="0" fontId="29" fillId="0" borderId="0" xfId="0" applyFont="1"/>
    <xf numFmtId="0" fontId="30"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4" xfId="0" applyFont="1" applyFill="1" applyBorder="1" applyAlignment="1">
      <alignment horizontal="justify" vertical="center" wrapText="1"/>
    </xf>
    <xf numFmtId="0" fontId="32" fillId="2" borderId="0" xfId="0" applyFont="1" applyFill="1" applyAlignment="1">
      <alignment vertical="center"/>
    </xf>
    <xf numFmtId="0" fontId="33" fillId="2" borderId="0" xfId="0" applyFont="1" applyFill="1" applyBorder="1" applyAlignment="1">
      <alignment horizontal="justify" vertical="center" wrapText="1"/>
    </xf>
    <xf numFmtId="0" fontId="34" fillId="2" borderId="43" xfId="0" applyFont="1" applyFill="1" applyBorder="1" applyAlignment="1">
      <alignment horizontal="center" vertical="center" wrapText="1"/>
    </xf>
    <xf numFmtId="0" fontId="34" fillId="2" borderId="0" xfId="0" applyFont="1" applyFill="1" applyBorder="1" applyAlignment="1">
      <alignment horizontal="left" vertical="center" wrapText="1"/>
    </xf>
    <xf numFmtId="0" fontId="34" fillId="2" borderId="44"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4" fillId="2" borderId="23"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29" fillId="3" borderId="0" xfId="0" applyFont="1" applyFill="1" applyAlignment="1" applyProtection="1">
      <alignment horizontal="left" vertical="top" wrapText="1" indent="1"/>
    </xf>
    <xf numFmtId="0" fontId="29" fillId="3" borderId="0" xfId="0" applyFont="1" applyFill="1" applyAlignment="1" applyProtection="1">
      <alignment horizontal="left" vertical="top" wrapText="1" indent="2"/>
    </xf>
    <xf numFmtId="0" fontId="34" fillId="2" borderId="45" xfId="0" applyFont="1" applyFill="1" applyBorder="1" applyAlignment="1">
      <alignment horizontal="left" vertical="center" wrapText="1"/>
    </xf>
    <xf numFmtId="0" fontId="36" fillId="3" borderId="0" xfId="0" applyFont="1" applyFill="1" applyAlignment="1" applyProtection="1">
      <alignment vertical="top" wrapText="1"/>
    </xf>
    <xf numFmtId="0" fontId="34" fillId="2" borderId="44" xfId="0" applyFont="1" applyFill="1" applyBorder="1" applyAlignment="1">
      <alignment horizontal="left" vertical="center" wrapText="1"/>
    </xf>
    <xf numFmtId="0" fontId="27" fillId="2" borderId="0" xfId="0" applyFont="1" applyFill="1" applyBorder="1" applyAlignment="1">
      <alignment vertical="center"/>
    </xf>
    <xf numFmtId="0" fontId="27" fillId="0" borderId="0" xfId="0" applyFont="1" applyBorder="1"/>
    <xf numFmtId="0" fontId="27" fillId="2" borderId="0" xfId="0" applyFont="1" applyFill="1" applyAlignment="1">
      <alignment vertical="center"/>
    </xf>
    <xf numFmtId="0" fontId="37" fillId="4" borderId="0" xfId="0" applyFont="1" applyFill="1"/>
    <xf numFmtId="0" fontId="31" fillId="2" borderId="0" xfId="0" applyFont="1" applyFill="1" applyBorder="1" applyAlignment="1">
      <alignment horizontal="justify" vertical="center" wrapText="1"/>
    </xf>
    <xf numFmtId="0" fontId="30" fillId="2" borderId="1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54" xfId="0" applyFont="1" applyFill="1" applyBorder="1" applyAlignment="1">
      <alignment vertical="center" wrapText="1"/>
    </xf>
    <xf numFmtId="0" fontId="30" fillId="2" borderId="39" xfId="0" applyFont="1" applyFill="1" applyBorder="1" applyAlignment="1">
      <alignment vertical="center" wrapText="1"/>
    </xf>
    <xf numFmtId="0" fontId="31"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4" fontId="31" fillId="2" borderId="6" xfId="2" applyFont="1" applyFill="1" applyBorder="1" applyAlignment="1">
      <alignment horizontal="justify" vertical="center" wrapText="1"/>
    </xf>
    <xf numFmtId="0" fontId="31" fillId="3" borderId="27" xfId="0" applyFont="1" applyFill="1" applyBorder="1" applyAlignment="1">
      <alignment horizontal="justify" vertical="center" wrapText="1"/>
    </xf>
    <xf numFmtId="0" fontId="30" fillId="2" borderId="3" xfId="0" applyFont="1" applyFill="1" applyBorder="1" applyAlignment="1">
      <alignment vertical="center" wrapText="1"/>
    </xf>
    <xf numFmtId="0" fontId="30" fillId="2" borderId="17" xfId="0" applyFont="1" applyFill="1" applyBorder="1" applyAlignment="1">
      <alignment vertical="center" wrapText="1"/>
    </xf>
    <xf numFmtId="0" fontId="31" fillId="2" borderId="0" xfId="0" applyFont="1" applyFill="1" applyAlignment="1">
      <alignment vertical="center"/>
    </xf>
    <xf numFmtId="0" fontId="38" fillId="3" borderId="0" xfId="0" applyFont="1" applyFill="1" applyBorder="1"/>
    <xf numFmtId="0" fontId="38" fillId="0" borderId="0" xfId="0" applyFont="1" applyBorder="1"/>
    <xf numFmtId="0" fontId="38" fillId="3" borderId="0" xfId="0" applyFont="1" applyFill="1"/>
    <xf numFmtId="0" fontId="31" fillId="2" borderId="0" xfId="0" applyFont="1" applyFill="1" applyBorder="1" applyAlignment="1">
      <alignment vertical="center"/>
    </xf>
    <xf numFmtId="0" fontId="29" fillId="0" borderId="0" xfId="0" applyFont="1" applyBorder="1"/>
    <xf numFmtId="0" fontId="38" fillId="0" borderId="0" xfId="0" applyFont="1"/>
    <xf numFmtId="0" fontId="31" fillId="2" borderId="1" xfId="0" applyFont="1" applyFill="1" applyBorder="1" applyAlignment="1">
      <alignment horizontal="justify" vertical="center" wrapText="1"/>
    </xf>
    <xf numFmtId="0" fontId="34" fillId="2" borderId="8"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2" borderId="56" xfId="0" applyFont="1" applyFill="1" applyBorder="1" applyAlignment="1">
      <alignment horizontal="justify" vertical="center" wrapText="1"/>
    </xf>
    <xf numFmtId="0" fontId="34" fillId="2" borderId="6"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3" fillId="3" borderId="57" xfId="0" applyFont="1" applyFill="1" applyBorder="1" applyAlignment="1">
      <alignment horizontal="justify" vertical="center" wrapText="1"/>
    </xf>
    <xf numFmtId="0" fontId="33" fillId="2" borderId="1" xfId="0" applyFont="1" applyFill="1" applyBorder="1" applyAlignment="1">
      <alignment horizontal="justify" vertical="center" wrapText="1"/>
    </xf>
    <xf numFmtId="0" fontId="35" fillId="2" borderId="1" xfId="0" applyFont="1" applyFill="1" applyBorder="1" applyAlignment="1">
      <alignment horizontal="left"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164" fontId="31" fillId="2" borderId="1" xfId="0" applyNumberFormat="1" applyFont="1" applyFill="1" applyBorder="1" applyAlignment="1">
      <alignment horizontal="justify" vertical="center" wrapText="1"/>
    </xf>
    <xf numFmtId="0" fontId="27" fillId="4" borderId="0" xfId="0" applyFont="1" applyFill="1" applyBorder="1"/>
    <xf numFmtId="0" fontId="39" fillId="4" borderId="0" xfId="0" applyFont="1" applyFill="1"/>
    <xf numFmtId="0" fontId="27" fillId="4" borderId="0" xfId="0" applyFont="1" applyFill="1" applyBorder="1" applyAlignment="1"/>
    <xf numFmtId="0" fontId="37" fillId="4" borderId="0" xfId="0" applyFont="1" applyFill="1" applyAlignment="1"/>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1"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164" fontId="31" fillId="2" borderId="14" xfId="2" applyFont="1" applyFill="1" applyBorder="1" applyAlignment="1">
      <alignment horizontal="center" vertical="center" wrapText="1"/>
    </xf>
    <xf numFmtId="0" fontId="31" fillId="3" borderId="28" xfId="0" applyFont="1" applyFill="1" applyBorder="1" applyAlignment="1">
      <alignment horizontal="justify" vertical="center" wrapText="1"/>
    </xf>
    <xf numFmtId="0" fontId="31" fillId="3" borderId="30" xfId="0" applyFont="1" applyFill="1" applyBorder="1" applyAlignment="1">
      <alignment horizontal="justify" vertical="center" wrapText="1"/>
    </xf>
    <xf numFmtId="0" fontId="30" fillId="2" borderId="0" xfId="0" applyFont="1" applyFill="1" applyBorder="1" applyAlignment="1">
      <alignment horizontal="left" vertical="center" wrapText="1"/>
    </xf>
    <xf numFmtId="0" fontId="31" fillId="3" borderId="31" xfId="0" applyFont="1" applyFill="1" applyBorder="1" applyAlignment="1">
      <alignment horizontal="justify" vertical="center" wrapText="1"/>
    </xf>
    <xf numFmtId="0" fontId="31" fillId="3" borderId="32" xfId="0" applyFont="1" applyFill="1" applyBorder="1" applyAlignment="1">
      <alignment horizontal="justify" vertical="center" wrapText="1"/>
    </xf>
    <xf numFmtId="0" fontId="38" fillId="2" borderId="0" xfId="0" applyFont="1" applyFill="1" applyBorder="1" applyAlignment="1">
      <alignment horizontal="justify" vertical="center" wrapText="1"/>
    </xf>
    <xf numFmtId="0" fontId="30" fillId="2" borderId="43" xfId="0" applyFont="1" applyFill="1" applyBorder="1" applyAlignment="1">
      <alignment horizontal="center" vertical="center" wrapText="1"/>
    </xf>
    <xf numFmtId="0" fontId="31" fillId="3" borderId="59" xfId="0" applyFont="1" applyFill="1" applyBorder="1" applyAlignment="1">
      <alignment horizontal="justify" vertical="center" wrapText="1"/>
    </xf>
    <xf numFmtId="0" fontId="30" fillId="2" borderId="4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6" fillId="4" borderId="0" xfId="0" applyFont="1" applyFill="1" applyAlignment="1">
      <alignment horizontal="center" vertical="center"/>
    </xf>
    <xf numFmtId="0" fontId="34" fillId="2" borderId="4" xfId="0" applyFont="1" applyFill="1" applyBorder="1" applyAlignment="1">
      <alignment horizontal="left" vertical="center" wrapText="1"/>
    </xf>
    <xf numFmtId="0" fontId="30" fillId="2" borderId="4" xfId="0" applyFont="1" applyFill="1" applyBorder="1" applyAlignment="1">
      <alignment vertical="center" wrapText="1"/>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applyAlignment="1">
      <alignment vertical="center" wrapText="1"/>
    </xf>
    <xf numFmtId="9" fontId="31" fillId="2" borderId="24" xfId="3" applyFont="1" applyFill="1" applyBorder="1" applyAlignment="1">
      <alignment horizontal="right" vertical="center" wrapText="1"/>
    </xf>
    <xf numFmtId="10" fontId="31" fillId="2" borderId="24" xfId="0" applyNumberFormat="1" applyFont="1" applyFill="1" applyBorder="1" applyAlignment="1">
      <alignment horizontal="justify" vertical="center" wrapText="1"/>
    </xf>
    <xf numFmtId="0" fontId="30" fillId="2" borderId="5" xfId="0" applyFont="1" applyFill="1" applyBorder="1" applyAlignment="1">
      <alignment horizontal="left" vertical="center" wrapText="1"/>
    </xf>
    <xf numFmtId="0" fontId="30" fillId="2" borderId="24" xfId="0" applyFont="1" applyFill="1" applyBorder="1" applyAlignment="1">
      <alignment horizontal="left" vertical="center" wrapText="1"/>
    </xf>
    <xf numFmtId="9" fontId="31" fillId="2" borderId="1" xfId="3" applyNumberFormat="1" applyFont="1" applyFill="1" applyBorder="1" applyAlignment="1">
      <alignment horizontal="right" vertical="center" wrapText="1"/>
    </xf>
    <xf numFmtId="0" fontId="30" fillId="2" borderId="46"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22" xfId="0" applyFont="1" applyFill="1" applyBorder="1" applyAlignment="1">
      <alignment horizontal="left" vertical="center" wrapText="1"/>
    </xf>
    <xf numFmtId="0" fontId="30" fillId="2" borderId="33"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26" fillId="4"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22" xfId="0" applyFont="1" applyFill="1" applyBorder="1" applyAlignment="1">
      <alignment horizontal="left" vertical="center" wrapText="1"/>
    </xf>
    <xf numFmtId="0" fontId="34" fillId="2" borderId="3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 fillId="2" borderId="58" xfId="0" applyFont="1" applyFill="1" applyBorder="1" applyAlignment="1">
      <alignment horizontal="justify" vertical="center" wrapText="1"/>
    </xf>
    <xf numFmtId="0" fontId="3" fillId="2" borderId="55" xfId="0" applyFont="1" applyFill="1" applyBorder="1" applyAlignment="1">
      <alignment horizontal="justify"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4" borderId="0" xfId="0" applyFont="1" applyFill="1" applyBorder="1" applyAlignment="1">
      <alignment horizontal="center" vertical="center"/>
    </xf>
    <xf numFmtId="0" fontId="26" fillId="4" borderId="0" xfId="0" applyFont="1" applyFill="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3" xfId="0" applyFont="1" applyFill="1" applyBorder="1" applyAlignment="1">
      <alignment horizontal="left" vertical="center" wrapText="1"/>
    </xf>
  </cellXfs>
  <cellStyles count="5">
    <cellStyle name="Comma [0]" xfId="2" builtinId="6"/>
    <cellStyle name="Hyperlink" xfId="1" builtinId="8"/>
    <cellStyle name="Normal" xfId="0" builtinId="0"/>
    <cellStyle name="Normal 2" xfId="4" xr:uid="{91A32668-F952-445B-9545-92CBFED72A36}"/>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topLeftCell="A4" zoomScale="80" zoomScaleNormal="80" workbookViewId="0">
      <selection activeCell="C10" sqref="C10"/>
    </sheetView>
  </sheetViews>
  <sheetFormatPr defaultRowHeight="14.25"/>
  <cols>
    <col min="2" max="2" width="48.73046875" customWidth="1"/>
    <col min="3" max="3" width="79.59765625" customWidth="1"/>
    <col min="4" max="4" width="9.3984375" bestFit="1" customWidth="1"/>
  </cols>
  <sheetData>
    <row r="3" spans="2:4">
      <c r="B3" s="9" t="s">
        <v>541</v>
      </c>
    </row>
    <row r="5" spans="2:4">
      <c r="B5" t="s">
        <v>587</v>
      </c>
    </row>
    <row r="7" spans="2:4" ht="23.45" customHeight="1">
      <c r="B7" s="10" t="s">
        <v>575</v>
      </c>
      <c r="C7" s="11"/>
    </row>
    <row r="8" spans="2:4" ht="23.45" customHeight="1">
      <c r="B8" s="12" t="s">
        <v>576</v>
      </c>
      <c r="C8" s="11"/>
    </row>
    <row r="9" spans="2:4" ht="46.9" customHeight="1" thickBot="1">
      <c r="B9" s="15" t="s">
        <v>577</v>
      </c>
      <c r="C9" s="16"/>
      <c r="D9" t="s">
        <v>588</v>
      </c>
    </row>
    <row r="10" spans="2:4" ht="70.900000000000006" customHeight="1" thickBot="1">
      <c r="B10" s="17" t="s">
        <v>546</v>
      </c>
      <c r="C10" s="17" t="s">
        <v>578</v>
      </c>
      <c r="D10" s="1">
        <v>1</v>
      </c>
    </row>
    <row r="11" spans="2:4" ht="70.900000000000006" customHeight="1" thickBot="1">
      <c r="B11" s="17" t="s">
        <v>548</v>
      </c>
      <c r="C11" s="17" t="s">
        <v>579</v>
      </c>
      <c r="D11" s="1">
        <v>1</v>
      </c>
    </row>
    <row r="12" spans="2:4" ht="70.900000000000006" customHeight="1" thickBot="1">
      <c r="B12" s="17" t="s">
        <v>550</v>
      </c>
      <c r="C12" s="17" t="s">
        <v>580</v>
      </c>
      <c r="D12" s="1">
        <v>1</v>
      </c>
    </row>
    <row r="13" spans="2:4" ht="70.900000000000006" customHeight="1" thickBot="1">
      <c r="B13" s="17" t="s">
        <v>552</v>
      </c>
      <c r="C13" s="17" t="s">
        <v>581</v>
      </c>
      <c r="D13" s="1">
        <v>1</v>
      </c>
    </row>
    <row r="14" spans="2:4" ht="70.900000000000006" customHeight="1" thickBot="1">
      <c r="B14" s="17" t="s">
        <v>554</v>
      </c>
      <c r="C14" s="17" t="s">
        <v>582</v>
      </c>
      <c r="D14" s="1" t="s">
        <v>574</v>
      </c>
    </row>
    <row r="15" spans="2:4" ht="70.900000000000006" customHeight="1" thickBot="1">
      <c r="B15" s="17" t="s">
        <v>556</v>
      </c>
      <c r="C15" s="17" t="s">
        <v>583</v>
      </c>
      <c r="D15" s="1">
        <v>1</v>
      </c>
    </row>
    <row r="16" spans="2:4" ht="70.900000000000006" customHeight="1" thickBot="1">
      <c r="B16" s="17" t="s">
        <v>558</v>
      </c>
      <c r="C16" s="17" t="s">
        <v>584</v>
      </c>
      <c r="D16" s="1">
        <v>1</v>
      </c>
    </row>
    <row r="17" spans="2:4" ht="70.900000000000006" customHeight="1" thickBot="1">
      <c r="B17" s="17" t="s">
        <v>560</v>
      </c>
      <c r="C17" s="17" t="s">
        <v>585</v>
      </c>
      <c r="D17" s="1" t="s">
        <v>574</v>
      </c>
    </row>
    <row r="18" spans="2:4" ht="70.900000000000006" customHeight="1" thickBot="1">
      <c r="B18" s="17" t="s">
        <v>562</v>
      </c>
      <c r="C18" s="17" t="s">
        <v>586</v>
      </c>
      <c r="D18" s="1" t="s">
        <v>574</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
  <sheetViews>
    <sheetView showGridLines="0" workbookViewId="0">
      <selection activeCell="A19" sqref="A19"/>
    </sheetView>
  </sheetViews>
  <sheetFormatPr defaultRowHeight="14.25"/>
  <cols>
    <col min="1" max="1" width="74" bestFit="1" customWidth="1"/>
    <col min="3" max="7" width="12" customWidth="1"/>
  </cols>
  <sheetData>
    <row r="1" spans="1:7" ht="21">
      <c r="A1" s="2" t="s">
        <v>318</v>
      </c>
      <c r="C1" s="101" t="s">
        <v>591</v>
      </c>
    </row>
    <row r="2" spans="1:7" ht="18" thickBot="1">
      <c r="A2" s="2" t="s">
        <v>306</v>
      </c>
    </row>
    <row r="3" spans="1:7" ht="96" customHeight="1" thickBot="1">
      <c r="A3" s="3"/>
      <c r="B3" s="3"/>
      <c r="C3" s="4" t="s">
        <v>307</v>
      </c>
      <c r="D3" s="4" t="s">
        <v>308</v>
      </c>
      <c r="E3" s="4" t="s">
        <v>309</v>
      </c>
      <c r="F3" s="4" t="s">
        <v>310</v>
      </c>
      <c r="G3" s="4" t="s">
        <v>311</v>
      </c>
    </row>
    <row r="4" spans="1:7" ht="14.65" thickBot="1">
      <c r="A4" s="3"/>
      <c r="B4" s="3"/>
      <c r="C4" s="4" t="s">
        <v>2</v>
      </c>
      <c r="D4" s="4" t="s">
        <v>162</v>
      </c>
      <c r="E4" s="4" t="s">
        <v>164</v>
      </c>
      <c r="F4" s="4" t="s">
        <v>166</v>
      </c>
      <c r="G4" s="4" t="s">
        <v>168</v>
      </c>
    </row>
    <row r="5" spans="1:7" ht="14.65" thickBot="1">
      <c r="A5" s="4" t="s">
        <v>312</v>
      </c>
      <c r="B5" s="4" t="s">
        <v>233</v>
      </c>
      <c r="C5" s="3"/>
      <c r="D5" s="3"/>
      <c r="E5" s="3"/>
      <c r="F5" s="3"/>
      <c r="G5" s="3"/>
    </row>
    <row r="6" spans="1:7" ht="14.65" thickBot="1">
      <c r="A6" s="4" t="s">
        <v>313</v>
      </c>
      <c r="B6" s="4" t="s">
        <v>247</v>
      </c>
      <c r="C6" s="3"/>
      <c r="D6" s="3"/>
      <c r="E6" s="3"/>
      <c r="F6" s="3"/>
      <c r="G6" s="3"/>
    </row>
    <row r="7" spans="1:7" ht="14.65" thickBot="1">
      <c r="A7" s="4" t="s">
        <v>314</v>
      </c>
      <c r="B7" s="4" t="s">
        <v>8</v>
      </c>
      <c r="C7" s="3"/>
      <c r="D7" s="3"/>
      <c r="E7" s="3"/>
      <c r="F7" s="3"/>
      <c r="G7" s="3"/>
    </row>
    <row r="8" spans="1:7" ht="14.65" thickBot="1">
      <c r="A8" s="4" t="s">
        <v>315</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5"/>
  <sheetViews>
    <sheetView showGridLines="0" zoomScale="80" zoomScaleNormal="80" workbookViewId="0">
      <selection activeCell="C6" sqref="C6"/>
    </sheetView>
  </sheetViews>
  <sheetFormatPr defaultRowHeight="14.25"/>
  <cols>
    <col min="1" max="1" width="86.73046875" customWidth="1"/>
    <col min="3" max="3" width="14.3984375" bestFit="1" customWidth="1"/>
    <col min="4" max="4" width="19.73046875" bestFit="1" customWidth="1"/>
    <col min="5" max="5" width="17.59765625" bestFit="1" customWidth="1"/>
    <col min="7" max="7" width="10.3984375" bestFit="1" customWidth="1"/>
  </cols>
  <sheetData>
    <row r="1" spans="1:9" ht="25.9" customHeight="1">
      <c r="A1" s="2" t="s">
        <v>319</v>
      </c>
      <c r="C1" s="22">
        <v>1</v>
      </c>
      <c r="D1" s="22">
        <v>2</v>
      </c>
      <c r="E1" s="22">
        <v>3</v>
      </c>
      <c r="F1" s="22">
        <v>4</v>
      </c>
      <c r="G1" s="22">
        <v>5</v>
      </c>
    </row>
    <row r="2" spans="1:9" ht="25.9" customHeight="1" thickBot="1">
      <c r="A2" s="2" t="s">
        <v>320</v>
      </c>
      <c r="I2" s="102" t="s">
        <v>590</v>
      </c>
    </row>
    <row r="3" spans="1:9" ht="25.9" customHeight="1" thickBot="1">
      <c r="A3" s="3"/>
      <c r="B3" s="3"/>
      <c r="C3" s="4" t="s">
        <v>182</v>
      </c>
      <c r="D3" s="4" t="s">
        <v>321</v>
      </c>
      <c r="E3" s="4" t="s">
        <v>322</v>
      </c>
      <c r="F3" s="4" t="s">
        <v>323</v>
      </c>
      <c r="G3" s="4" t="s">
        <v>324</v>
      </c>
    </row>
    <row r="4" spans="1:9" ht="25.9" customHeight="1" thickBot="1">
      <c r="A4" s="3"/>
      <c r="B4" s="3"/>
      <c r="C4" s="4" t="s">
        <v>2</v>
      </c>
      <c r="D4" s="4" t="s">
        <v>161</v>
      </c>
      <c r="E4" s="4" t="s">
        <v>162</v>
      </c>
      <c r="F4" s="4" t="s">
        <v>163</v>
      </c>
      <c r="G4" s="4" t="s">
        <v>164</v>
      </c>
    </row>
    <row r="5" spans="1:9" ht="25.9" customHeight="1" thickBot="1">
      <c r="A5" s="5" t="s">
        <v>325</v>
      </c>
      <c r="B5" s="3"/>
      <c r="C5" s="58"/>
      <c r="D5" s="58"/>
      <c r="E5" s="58"/>
      <c r="F5" s="58"/>
      <c r="G5" s="58"/>
    </row>
    <row r="6" spans="1:9" ht="25.9" customHeight="1" thickBot="1">
      <c r="A6" s="6" t="s">
        <v>326</v>
      </c>
      <c r="B6" s="5" t="s">
        <v>233</v>
      </c>
      <c r="C6" s="23" t="e">
        <f>VLOOKUP($B6,#REF!,C$1+1,FALSE)/1000</f>
        <v>#REF!</v>
      </c>
      <c r="D6" s="23" t="e">
        <f>VLOOKUP($B6,#REF!,D$1+1,FALSE)/1000</f>
        <v>#REF!</v>
      </c>
      <c r="E6" s="58"/>
      <c r="F6" s="23" t="e">
        <f>VLOOKUP($B6,#REF!,F$1+1,FALSE)/1000</f>
        <v>#REF!</v>
      </c>
      <c r="G6" s="58"/>
    </row>
    <row r="7" spans="1:9" ht="25.9" customHeight="1" thickBot="1">
      <c r="A7" s="6" t="s">
        <v>327</v>
      </c>
      <c r="B7" s="5" t="s">
        <v>4</v>
      </c>
      <c r="C7" s="23" t="e">
        <f>VLOOKUP($B7,#REF!,C$1+1,FALSE)/1000</f>
        <v>#REF!</v>
      </c>
      <c r="D7" s="23" t="e">
        <f>VLOOKUP($B7,#REF!,D$1+1,FALSE)/1000</f>
        <v>#REF!</v>
      </c>
      <c r="E7" s="58"/>
      <c r="F7" s="23" t="e">
        <f>VLOOKUP($B7,#REF!,F$1+1,FALSE)/1000</f>
        <v>#REF!</v>
      </c>
      <c r="G7" s="58"/>
    </row>
    <row r="8" spans="1:9" ht="25.9" customHeight="1" thickBot="1">
      <c r="A8" s="6" t="s">
        <v>328</v>
      </c>
      <c r="B8" s="5" t="s">
        <v>6</v>
      </c>
      <c r="C8" s="23" t="e">
        <f>VLOOKUP($B8,#REF!,C$1+1,FALSE)/1000</f>
        <v>#REF!</v>
      </c>
      <c r="D8" s="23" t="e">
        <f>VLOOKUP($B8,#REF!,D$1+1,FALSE)/1000</f>
        <v>#REF!</v>
      </c>
      <c r="E8" s="58"/>
      <c r="F8" s="23" t="e">
        <f>VLOOKUP($B8,#REF!,F$1+1,FALSE)/1000</f>
        <v>#REF!</v>
      </c>
      <c r="G8" s="58"/>
    </row>
    <row r="9" spans="1:9" ht="25.9" customHeight="1" thickBot="1">
      <c r="A9" s="6" t="s">
        <v>329</v>
      </c>
      <c r="B9" s="5" t="s">
        <v>8</v>
      </c>
      <c r="C9" s="23" t="e">
        <f>VLOOKUP($B9,#REF!,C$1+1,FALSE)/1000</f>
        <v>#REF!</v>
      </c>
      <c r="D9" s="58"/>
      <c r="E9" s="23" t="e">
        <f>VLOOKUP($B9,#REF!,E$1+1,FALSE)/1000</f>
        <v>#REF!</v>
      </c>
      <c r="F9" s="23" t="e">
        <f>VLOOKUP($B9,#REF!,F$1+1,FALSE)/1000</f>
        <v>#REF!</v>
      </c>
      <c r="G9" s="23" t="e">
        <f>VLOOKUP($B9,#REF!,G$1+1,FALSE)/1000</f>
        <v>#REF!</v>
      </c>
    </row>
    <row r="10" spans="1:9" ht="25.9" customHeight="1" thickBot="1">
      <c r="A10" s="6" t="s">
        <v>330</v>
      </c>
      <c r="B10" s="5" t="s">
        <v>12</v>
      </c>
      <c r="C10" s="23" t="e">
        <f>VLOOKUP($B10,#REF!,C$1+1,FALSE)/1000</f>
        <v>#REF!</v>
      </c>
      <c r="D10" s="23" t="e">
        <f>VLOOKUP($B10,#REF!,D$1+1,FALSE)/1000</f>
        <v>#REF!</v>
      </c>
      <c r="E10" s="58"/>
      <c r="F10" s="58"/>
      <c r="G10" s="58"/>
    </row>
    <row r="11" spans="1:9" ht="25.9" customHeight="1" thickBot="1">
      <c r="A11" s="6" t="s">
        <v>331</v>
      </c>
      <c r="B11" s="5" t="s">
        <v>16</v>
      </c>
      <c r="C11" s="23" t="e">
        <f>VLOOKUP($B11,#REF!,C$1+1,FALSE)/1000</f>
        <v>#REF!</v>
      </c>
      <c r="D11" s="58"/>
      <c r="E11" s="23" t="e">
        <f>VLOOKUP($B11,#REF!,E$1+1,FALSE)/1000</f>
        <v>#REF!</v>
      </c>
      <c r="F11" s="23" t="e">
        <f>VLOOKUP($B11,#REF!,F$1+1,FALSE)/1000</f>
        <v>#REF!</v>
      </c>
      <c r="G11" s="23" t="e">
        <f>VLOOKUP($B11,#REF!,G$1+1,FALSE)/1000</f>
        <v>#REF!</v>
      </c>
    </row>
    <row r="12" spans="1:9" ht="25.9" customHeight="1" thickBot="1">
      <c r="A12" s="6" t="s">
        <v>332</v>
      </c>
      <c r="B12" s="5" t="s">
        <v>20</v>
      </c>
      <c r="C12" s="23" t="e">
        <f>VLOOKUP($B12,#REF!,C$1+1,FALSE)/1000</f>
        <v>#REF!</v>
      </c>
      <c r="D12" s="58"/>
      <c r="E12" s="23" t="e">
        <f>VLOOKUP($B12,#REF!,E$1+1,FALSE)/1000</f>
        <v>#REF!</v>
      </c>
      <c r="F12" s="23" t="e">
        <f>VLOOKUP($B12,#REF!,F$1+1,FALSE)/1000</f>
        <v>#REF!</v>
      </c>
      <c r="G12" s="23" t="e">
        <f>VLOOKUP($B12,#REF!,G$1+1,FALSE)/1000</f>
        <v>#REF!</v>
      </c>
    </row>
    <row r="13" spans="1:9" ht="25.9" customHeight="1" thickBot="1">
      <c r="A13" s="6" t="s">
        <v>333</v>
      </c>
      <c r="B13" s="5" t="s">
        <v>24</v>
      </c>
      <c r="C13" s="23" t="e">
        <f>VLOOKUP($B13,#REF!,C$1+1,FALSE)/1000</f>
        <v>#REF!</v>
      </c>
      <c r="D13" s="23" t="e">
        <f>VLOOKUP($B13,#REF!,D$1+1,FALSE)/1000</f>
        <v>#REF!</v>
      </c>
      <c r="E13" s="58"/>
      <c r="F13" s="58"/>
      <c r="G13" s="58"/>
    </row>
    <row r="14" spans="1:9" ht="25.9" customHeight="1" thickBot="1">
      <c r="A14" s="6" t="s">
        <v>139</v>
      </c>
      <c r="B14" s="5" t="s">
        <v>26</v>
      </c>
      <c r="C14" s="23" t="e">
        <f>VLOOKUP($B14,#REF!,C$1+1,FALSE)/1000</f>
        <v>#REF!</v>
      </c>
      <c r="D14" s="58"/>
      <c r="E14" s="23" t="e">
        <f>VLOOKUP($B14,#REF!,E$1+1,FALSE)/1000</f>
        <v>#REF!</v>
      </c>
      <c r="F14" s="23" t="e">
        <f>VLOOKUP($B14,#REF!,F$1+1,FALSE)/1000</f>
        <v>#REF!</v>
      </c>
      <c r="G14" s="23" t="e">
        <f>VLOOKUP($B14,#REF!,G$1+1,FALSE)/1000</f>
        <v>#REF!</v>
      </c>
    </row>
    <row r="15" spans="1:9" ht="25.9" customHeight="1" thickBot="1">
      <c r="A15" s="6" t="s">
        <v>334</v>
      </c>
      <c r="B15" s="5" t="s">
        <v>30</v>
      </c>
      <c r="C15" s="23" t="e">
        <f>VLOOKUP($B15,#REF!,C$1+1,FALSE)/1000</f>
        <v>#REF!</v>
      </c>
      <c r="D15" s="58"/>
      <c r="E15" s="58"/>
      <c r="F15" s="58"/>
      <c r="G15" s="23" t="e">
        <f>VLOOKUP($B15,#REF!,G$1+1,FALSE)/1000</f>
        <v>#REF!</v>
      </c>
    </row>
    <row r="16" spans="1:9" ht="25.9" customHeight="1" thickBot="1">
      <c r="A16" s="6" t="s">
        <v>335</v>
      </c>
      <c r="B16" s="5" t="s">
        <v>34</v>
      </c>
      <c r="C16" s="23" t="e">
        <f>VLOOKUP($B16,#REF!,C$1+1,FALSE)/1000</f>
        <v>#REF!</v>
      </c>
      <c r="D16" s="23" t="e">
        <f>VLOOKUP($B16,#REF!,D$1+1,FALSE)/1000</f>
        <v>#REF!</v>
      </c>
      <c r="E16" s="23" t="e">
        <f>VLOOKUP($B16,#REF!,E$1+1,FALSE)/1000</f>
        <v>#REF!</v>
      </c>
      <c r="F16" s="23" t="e">
        <f>VLOOKUP($B16,#REF!,F$1+1,FALSE)/1000</f>
        <v>#REF!</v>
      </c>
      <c r="G16" s="23" t="e">
        <f>VLOOKUP($B16,#REF!,G$1+1,FALSE)/1000</f>
        <v>#REF!</v>
      </c>
    </row>
    <row r="17" spans="1:7" ht="25.9" customHeight="1" thickBot="1">
      <c r="A17" s="5" t="s">
        <v>336</v>
      </c>
      <c r="B17" s="3"/>
      <c r="C17" s="58"/>
      <c r="D17" s="58"/>
      <c r="E17" s="58"/>
      <c r="F17" s="58"/>
      <c r="G17" s="58"/>
    </row>
    <row r="18" spans="1:7" ht="25.9" customHeight="1" thickBot="1">
      <c r="A18" s="6" t="s">
        <v>336</v>
      </c>
      <c r="B18" s="5" t="s">
        <v>42</v>
      </c>
      <c r="C18" s="23" t="e">
        <f>VLOOKUP($B18,#REF!,C$1+1,FALSE)/1000</f>
        <v>#REF!</v>
      </c>
      <c r="D18" s="58"/>
      <c r="E18" s="58"/>
      <c r="F18" s="58"/>
      <c r="G18" s="58"/>
    </row>
    <row r="19" spans="1:7" ht="25.9" customHeight="1" thickBot="1">
      <c r="A19" s="5" t="s">
        <v>337</v>
      </c>
      <c r="B19" s="3"/>
      <c r="C19" s="58"/>
      <c r="D19" s="58"/>
      <c r="E19" s="58"/>
      <c r="F19" s="58"/>
      <c r="G19" s="58"/>
    </row>
    <row r="20" spans="1:7" ht="25.9" customHeight="1" thickBot="1">
      <c r="A20" s="6" t="s">
        <v>338</v>
      </c>
      <c r="B20" s="5" t="s">
        <v>44</v>
      </c>
      <c r="C20" s="23" t="e">
        <f>VLOOKUP($B20,#REF!,C$1+1,FALSE)/1000</f>
        <v>#REF!</v>
      </c>
      <c r="D20" s="23" t="e">
        <f>VLOOKUP($B20,#REF!,D$1+1,FALSE)/1000</f>
        <v>#REF!</v>
      </c>
      <c r="E20" s="23" t="e">
        <f>VLOOKUP($B20,#REF!,E$1+1,FALSE)/1000</f>
        <v>#REF!</v>
      </c>
      <c r="F20" s="23" t="e">
        <f>VLOOKUP($B20,#REF!,F$1+1,FALSE)/1000</f>
        <v>#REF!</v>
      </c>
      <c r="G20" s="58"/>
    </row>
    <row r="21" spans="1:7" ht="25.9" customHeight="1" thickBot="1">
      <c r="A21" s="5" t="s">
        <v>339</v>
      </c>
      <c r="B21" s="5" t="s">
        <v>56</v>
      </c>
      <c r="C21" s="23" t="e">
        <f>VLOOKUP($B21,#REF!,C$1+1,FALSE)/1000</f>
        <v>#REF!</v>
      </c>
      <c r="D21" s="23" t="e">
        <f>VLOOKUP($B21,#REF!,D$1+1,FALSE)/1000</f>
        <v>#REF!</v>
      </c>
      <c r="E21" s="23" t="e">
        <f>VLOOKUP($B21,#REF!,E$1+1,FALSE)/1000</f>
        <v>#REF!</v>
      </c>
      <c r="F21" s="23" t="e">
        <f>VLOOKUP($B21,#REF!,F$1+1,FALSE)/1000</f>
        <v>#REF!</v>
      </c>
      <c r="G21" s="23" t="e">
        <f>VLOOKUP($B21,#REF!,G$1+1,FALSE)/1000</f>
        <v>#REF!</v>
      </c>
    </row>
    <row r="22" spans="1:7" ht="25.9" customHeight="1" thickBot="1">
      <c r="A22" s="5" t="s">
        <v>340</v>
      </c>
      <c r="B22" s="3"/>
      <c r="C22" s="58"/>
      <c r="D22" s="58"/>
      <c r="E22" s="58"/>
      <c r="F22" s="58"/>
      <c r="G22" s="58"/>
    </row>
    <row r="23" spans="1:7" ht="25.9" customHeight="1" thickBot="1">
      <c r="A23" s="6" t="s">
        <v>341</v>
      </c>
      <c r="B23" s="5" t="s">
        <v>58</v>
      </c>
      <c r="C23" s="23" t="e">
        <f>VLOOKUP($B23,#REF!,C$1+1,FALSE)/1000</f>
        <v>#REF!</v>
      </c>
      <c r="D23" s="58"/>
      <c r="E23" s="58"/>
      <c r="F23" s="23" t="e">
        <f>VLOOKUP($B23,#REF!,F$1+1,FALSE)/1000</f>
        <v>#REF!</v>
      </c>
      <c r="G23" s="58"/>
    </row>
    <row r="24" spans="1:7" ht="25.9" customHeight="1" thickBot="1">
      <c r="A24" s="6" t="s">
        <v>342</v>
      </c>
      <c r="B24" s="5" t="s">
        <v>60</v>
      </c>
      <c r="C24" s="23" t="e">
        <f>VLOOKUP($B24,#REF!,C$1+1,FALSE)/1000</f>
        <v>#REF!</v>
      </c>
      <c r="D24" s="58"/>
      <c r="E24" s="58"/>
      <c r="F24" s="23" t="e">
        <f>VLOOKUP($B24,#REF!,F$1+1,FALSE)/1000</f>
        <v>#REF!</v>
      </c>
      <c r="G24" s="58"/>
    </row>
    <row r="25" spans="1:7" ht="25.9" customHeight="1" thickBot="1">
      <c r="A25" s="6" t="s">
        <v>343</v>
      </c>
      <c r="B25" s="5" t="s">
        <v>62</v>
      </c>
      <c r="C25" s="23" t="e">
        <f>VLOOKUP($B25,#REF!,C$1+1,FALSE)/1000</f>
        <v>#REF!</v>
      </c>
      <c r="D25" s="58"/>
      <c r="E25" s="58"/>
      <c r="F25" s="23" t="e">
        <f>VLOOKUP($B25,#REF!,F$1+1,FALSE)/1000</f>
        <v>#REF!</v>
      </c>
      <c r="G25" s="23" t="e">
        <f>VLOOKUP($B25,#REF!,G$1+1,FALSE)/1000</f>
        <v>#REF!</v>
      </c>
    </row>
    <row r="26" spans="1:7" ht="25.9" customHeight="1" thickBot="1">
      <c r="A26" s="6" t="s">
        <v>344</v>
      </c>
      <c r="B26" s="5" t="s">
        <v>64</v>
      </c>
      <c r="C26" s="23" t="e">
        <f>VLOOKUP($B26,#REF!,C$1+1,FALSE)/1000</f>
        <v>#REF!</v>
      </c>
      <c r="D26" s="58"/>
      <c r="E26" s="58"/>
      <c r="F26" s="23" t="e">
        <f>VLOOKUP($B26,#REF!,F$1+1,FALSE)/1000</f>
        <v>#REF!</v>
      </c>
      <c r="G26" s="58"/>
    </row>
    <row r="27" spans="1:7" ht="25.9" customHeight="1" thickBot="1">
      <c r="A27" s="6" t="s">
        <v>345</v>
      </c>
      <c r="B27" s="5" t="s">
        <v>66</v>
      </c>
      <c r="C27" s="23" t="e">
        <f>VLOOKUP($B27,#REF!,C$1+1,FALSE)/1000</f>
        <v>#REF!</v>
      </c>
      <c r="D27" s="58"/>
      <c r="E27" s="58"/>
      <c r="F27" s="23" t="e">
        <f>VLOOKUP($B27,#REF!,F$1+1,FALSE)/1000</f>
        <v>#REF!</v>
      </c>
      <c r="G27" s="23" t="e">
        <f>VLOOKUP($B27,#REF!,G$1+1,FALSE)/1000</f>
        <v>#REF!</v>
      </c>
    </row>
    <row r="28" spans="1:7" ht="25.9" customHeight="1" thickBot="1">
      <c r="A28" s="6" t="s">
        <v>346</v>
      </c>
      <c r="B28" s="5" t="s">
        <v>68</v>
      </c>
      <c r="C28" s="23" t="e">
        <f>VLOOKUP($B28,#REF!,C$1+1,FALSE)/1000</f>
        <v>#REF!</v>
      </c>
      <c r="D28" s="58"/>
      <c r="E28" s="58"/>
      <c r="F28" s="23" t="e">
        <f>VLOOKUP($B28,#REF!,F$1+1,FALSE)/1000</f>
        <v>#REF!</v>
      </c>
      <c r="G28" s="58"/>
    </row>
    <row r="29" spans="1:7" ht="25.9" customHeight="1" thickBot="1">
      <c r="A29" s="6" t="s">
        <v>347</v>
      </c>
      <c r="B29" s="5" t="s">
        <v>70</v>
      </c>
      <c r="C29" s="23" t="e">
        <f>VLOOKUP($B29,#REF!,C$1+1,FALSE)/1000</f>
        <v>#REF!</v>
      </c>
      <c r="D29" s="58"/>
      <c r="E29" s="58"/>
      <c r="F29" s="23" t="e">
        <f>VLOOKUP($B29,#REF!,F$1+1,FALSE)/1000</f>
        <v>#REF!</v>
      </c>
      <c r="G29" s="23" t="e">
        <f>VLOOKUP($B29,#REF!,G$1+1,FALSE)/1000</f>
        <v>#REF!</v>
      </c>
    </row>
    <row r="30" spans="1:7" ht="25.9" customHeight="1" thickBot="1">
      <c r="A30" s="6" t="s">
        <v>348</v>
      </c>
      <c r="B30" s="5" t="s">
        <v>72</v>
      </c>
      <c r="C30" s="23" t="e">
        <f>VLOOKUP($B30,#REF!,C$1+1,FALSE)/1000</f>
        <v>#REF!</v>
      </c>
      <c r="D30" s="58"/>
      <c r="E30" s="58"/>
      <c r="F30" s="23" t="e">
        <f>VLOOKUP($B30,#REF!,F$1+1,FALSE)/1000</f>
        <v>#REF!</v>
      </c>
      <c r="G30" s="23" t="e">
        <f>VLOOKUP($B30,#REF!,G$1+1,FALSE)/1000</f>
        <v>#REF!</v>
      </c>
    </row>
    <row r="31" spans="1:7" ht="25.9" customHeight="1" thickBot="1">
      <c r="A31" s="6" t="s">
        <v>349</v>
      </c>
      <c r="B31" s="5" t="s">
        <v>76</v>
      </c>
      <c r="C31" s="23" t="e">
        <f>VLOOKUP($B31,#REF!,C$1+1,FALSE)/1000</f>
        <v>#REF!</v>
      </c>
      <c r="D31" s="58"/>
      <c r="E31" s="58"/>
      <c r="F31" s="23" t="e">
        <f>VLOOKUP($B31,#REF!,F$1+1,FALSE)/1000</f>
        <v>#REF!</v>
      </c>
      <c r="G31" s="23" t="e">
        <f>VLOOKUP($B31,#REF!,G$1+1,FALSE)/1000</f>
        <v>#REF!</v>
      </c>
    </row>
    <row r="32" spans="1:7" ht="25.9" customHeight="1" thickBot="1">
      <c r="A32" s="5" t="s">
        <v>350</v>
      </c>
      <c r="B32" s="5" t="s">
        <v>78</v>
      </c>
      <c r="C32" s="23" t="e">
        <f>VLOOKUP($B32,#REF!,C$1+1,FALSE)/1000</f>
        <v>#REF!</v>
      </c>
      <c r="D32" s="58"/>
      <c r="E32" s="58"/>
      <c r="F32" s="23" t="e">
        <f>VLOOKUP($B32,#REF!,F$1+1,FALSE)/1000</f>
        <v>#REF!</v>
      </c>
      <c r="G32" s="23" t="e">
        <f>VLOOKUP($B32,#REF!,G$1+1,FALSE)/1000</f>
        <v>#REF!</v>
      </c>
    </row>
    <row r="33" spans="1:7" ht="25.9" customHeight="1" thickBot="1">
      <c r="A33" s="5" t="s">
        <v>351</v>
      </c>
      <c r="B33" s="3"/>
      <c r="C33" s="58"/>
      <c r="D33" s="58"/>
      <c r="E33" s="58"/>
      <c r="F33" s="58"/>
      <c r="G33" s="58"/>
    </row>
    <row r="34" spans="1:7" ht="25.9" customHeight="1" thickBot="1">
      <c r="A34" s="6" t="s">
        <v>352</v>
      </c>
      <c r="B34" s="5" t="s">
        <v>84</v>
      </c>
      <c r="C34" s="23" t="e">
        <f>VLOOKUP($B34,#REF!,C$1+1,FALSE)/1000</f>
        <v>#REF!</v>
      </c>
      <c r="D34" s="23" t="e">
        <f>VLOOKUP($B34,#REF!,D$1+1,FALSE)/1000</f>
        <v>#REF!</v>
      </c>
      <c r="E34" s="23" t="e">
        <f>VLOOKUP($B34,#REF!,E$1+1,FALSE)/1000</f>
        <v>#REF!</v>
      </c>
      <c r="F34" s="23" t="e">
        <f>VLOOKUP($B34,#REF!,F$1+1,FALSE)/1000</f>
        <v>#REF!</v>
      </c>
      <c r="G34" s="23" t="e">
        <f>VLOOKUP($B34,#REF!,G$1+1,FALSE)/1000</f>
        <v>#REF!</v>
      </c>
    </row>
    <row r="35" spans="1:7" ht="25.9" customHeight="1" thickBot="1">
      <c r="A35" s="6" t="s">
        <v>353</v>
      </c>
      <c r="B35" s="5" t="s">
        <v>87</v>
      </c>
      <c r="C35" s="23" t="e">
        <f>VLOOKUP($B35,#REF!,C$1+1,FALSE)/1000</f>
        <v>#REF!</v>
      </c>
      <c r="D35" s="23" t="e">
        <f>VLOOKUP($B35,#REF!,D$1+1,FALSE)/1000</f>
        <v>#REF!</v>
      </c>
      <c r="E35" s="23" t="e">
        <f>VLOOKUP($B35,#REF!,E$1+1,FALSE)/1000</f>
        <v>#REF!</v>
      </c>
      <c r="F35" s="23" t="e">
        <f>VLOOKUP($B35,#REF!,F$1+1,FALSE)/1000</f>
        <v>#REF!</v>
      </c>
      <c r="G35" s="58"/>
    </row>
    <row r="36" spans="1:7" ht="25.9" customHeight="1" thickBot="1">
      <c r="A36" s="6" t="s">
        <v>354</v>
      </c>
      <c r="B36" s="5" t="s">
        <v>93</v>
      </c>
      <c r="C36" s="23" t="e">
        <f>VLOOKUP($B36,#REF!,C$1+1,FALSE)/1000</f>
        <v>#REF!</v>
      </c>
      <c r="D36" s="23" t="e">
        <f>VLOOKUP($B36,#REF!,D$1+1,FALSE)/1000</f>
        <v>#REF!</v>
      </c>
      <c r="E36" s="23" t="e">
        <f>VLOOKUP($B36,#REF!,E$1+1,FALSE)/1000</f>
        <v>#REF!</v>
      </c>
      <c r="F36" s="23" t="e">
        <f>VLOOKUP($B36,#REF!,F$1+1,FALSE)/1000</f>
        <v>#REF!</v>
      </c>
      <c r="G36" s="3"/>
    </row>
    <row r="37" spans="1:7" ht="25.9" customHeight="1" thickBot="1">
      <c r="A37" s="6" t="s">
        <v>355</v>
      </c>
      <c r="B37" s="5" t="s">
        <v>95</v>
      </c>
      <c r="C37" s="23" t="e">
        <f>VLOOKUP($B37,#REF!,C$1+1,FALSE)/1000</f>
        <v>#REF!</v>
      </c>
      <c r="D37" s="23" t="e">
        <f>VLOOKUP($B37,#REF!,D$1+1,FALSE)/1000</f>
        <v>#REF!</v>
      </c>
      <c r="E37" s="23" t="e">
        <f>VLOOKUP($B37,#REF!,E$1+1,FALSE)/1000</f>
        <v>#REF!</v>
      </c>
      <c r="F37" s="23" t="e">
        <f>VLOOKUP($B37,#REF!,F$1+1,FALSE)/1000</f>
        <v>#REF!</v>
      </c>
      <c r="G37" s="58"/>
    </row>
    <row r="38" spans="1:7" ht="25.9" customHeight="1" thickBot="1">
      <c r="A38" s="5" t="s">
        <v>356</v>
      </c>
      <c r="B38" s="5" t="s">
        <v>99</v>
      </c>
      <c r="C38" s="23" t="e">
        <f>VLOOKUP($B38,#REF!,C$1+1,FALSE)/1000</f>
        <v>#REF!</v>
      </c>
      <c r="D38" s="58"/>
      <c r="E38" s="58"/>
      <c r="F38" s="58"/>
      <c r="G38" s="58"/>
    </row>
    <row r="39" spans="1:7" ht="25.9" customHeight="1" thickBot="1">
      <c r="A39" s="5" t="s">
        <v>357</v>
      </c>
      <c r="B39" s="5" t="s">
        <v>102</v>
      </c>
      <c r="C39" s="23" t="e">
        <f>VLOOKUP($B39,#REF!,C$1+1,FALSE)/1000</f>
        <v>#REF!</v>
      </c>
      <c r="D39" s="58"/>
      <c r="E39" s="58"/>
      <c r="F39" s="58"/>
      <c r="G39" s="58"/>
    </row>
    <row r="40" spans="1:7" ht="25.9" customHeight="1" thickBot="1">
      <c r="A40" s="49" t="s">
        <v>358</v>
      </c>
      <c r="B40" s="49" t="s">
        <v>105</v>
      </c>
      <c r="C40" s="23" t="e">
        <f>VLOOKUP($B40,#REF!,C$1+1,FALSE)/1000</f>
        <v>#REF!</v>
      </c>
      <c r="D40" s="58"/>
      <c r="E40" s="58"/>
      <c r="F40" s="58"/>
      <c r="G40" s="58"/>
    </row>
    <row r="41" spans="1:7" ht="25.9" customHeight="1" thickBot="1">
      <c r="A41" s="51" t="s">
        <v>359</v>
      </c>
      <c r="B41" s="52" t="s">
        <v>107</v>
      </c>
      <c r="C41" s="23" t="e">
        <f>VLOOKUP($B41,#REF!,C$1+1,FALSE)/1000</f>
        <v>#REF!</v>
      </c>
      <c r="D41" s="58"/>
      <c r="E41" s="58"/>
      <c r="F41" s="58"/>
      <c r="G41" s="58"/>
    </row>
    <row r="42" spans="1:7" ht="25.9" customHeight="1" thickBot="1">
      <c r="A42" s="50"/>
      <c r="B42" s="50"/>
      <c r="C42" s="50"/>
      <c r="D42" s="50"/>
      <c r="E42" s="50"/>
      <c r="F42" s="50"/>
      <c r="G42" s="50"/>
    </row>
    <row r="43" spans="1:7" ht="25.9" customHeight="1" thickBot="1">
      <c r="A43" s="55"/>
      <c r="B43" s="56"/>
      <c r="C43" s="57" t="s">
        <v>165</v>
      </c>
      <c r="D43" s="50"/>
      <c r="E43" s="50"/>
      <c r="F43" s="50"/>
      <c r="G43" s="50"/>
    </row>
    <row r="44" spans="1:7" ht="25.9" customHeight="1" thickBot="1">
      <c r="A44" s="54" t="s">
        <v>333</v>
      </c>
      <c r="B44" s="58"/>
      <c r="C44" s="58"/>
      <c r="D44" s="50"/>
      <c r="E44" s="50"/>
      <c r="F44" s="50"/>
      <c r="G44" s="50"/>
    </row>
    <row r="45" spans="1:7" ht="25.9" customHeight="1" thickBot="1">
      <c r="A45" s="6" t="s">
        <v>149</v>
      </c>
      <c r="B45" s="48" t="s">
        <v>115</v>
      </c>
      <c r="C45" s="23" t="e">
        <f>VLOOKUP($B45,#REF!,C$1+1,FALSE)/1000</f>
        <v>#REF!</v>
      </c>
      <c r="D45" s="50"/>
      <c r="E45" s="50"/>
      <c r="F45" s="50"/>
      <c r="G45" s="50"/>
    </row>
    <row r="46" spans="1:7" ht="25.9" customHeight="1" thickBot="1">
      <c r="A46" s="6" t="s">
        <v>360</v>
      </c>
      <c r="B46" s="48" t="s">
        <v>116</v>
      </c>
      <c r="C46" s="23" t="e">
        <f>VLOOKUP($B46,#REF!,C$1+1,FALSE)/1000</f>
        <v>#REF!</v>
      </c>
      <c r="D46" s="50"/>
      <c r="E46" s="50"/>
      <c r="F46" s="50"/>
      <c r="G46" s="50"/>
    </row>
    <row r="47" spans="1:7" ht="25.9" customHeight="1" thickBot="1">
      <c r="A47" s="6" t="s">
        <v>361</v>
      </c>
      <c r="B47" s="48" t="s">
        <v>117</v>
      </c>
      <c r="C47" s="23" t="e">
        <f>VLOOKUP($B47,#REF!,C$1+1,FALSE)/1000</f>
        <v>#REF!</v>
      </c>
      <c r="D47" s="50"/>
      <c r="E47" s="50"/>
      <c r="F47" s="50"/>
      <c r="G47" s="50"/>
    </row>
    <row r="48" spans="1:7" ht="25.9" customHeight="1" thickBot="1">
      <c r="A48" s="6" t="s">
        <v>362</v>
      </c>
      <c r="B48" s="48" t="s">
        <v>363</v>
      </c>
      <c r="C48" s="23" t="e">
        <f>VLOOKUP($B48,#REF!,C$1+1,FALSE)/1000</f>
        <v>#REF!</v>
      </c>
      <c r="D48" s="50"/>
      <c r="E48" s="50"/>
      <c r="F48" s="50"/>
      <c r="G48" s="50"/>
    </row>
    <row r="49" spans="1:7" ht="25.9" customHeight="1" thickBot="1">
      <c r="A49" s="6" t="s">
        <v>364</v>
      </c>
      <c r="B49" s="48" t="s">
        <v>119</v>
      </c>
      <c r="C49" s="23" t="e">
        <f>VLOOKUP($B49,#REF!,C$1+1,FALSE)/1000</f>
        <v>#REF!</v>
      </c>
      <c r="D49" s="50"/>
      <c r="E49" s="50"/>
      <c r="F49" s="50"/>
      <c r="G49" s="50"/>
    </row>
    <row r="50" spans="1:7" ht="25.9" customHeight="1" thickBot="1">
      <c r="A50" s="5" t="s">
        <v>333</v>
      </c>
      <c r="B50" s="48" t="s">
        <v>123</v>
      </c>
      <c r="C50" s="23" t="e">
        <f>VLOOKUP($B50,#REF!,C$1+1,FALSE)/1000</f>
        <v>#REF!</v>
      </c>
      <c r="D50" s="50"/>
      <c r="E50" s="50"/>
      <c r="F50" s="50"/>
      <c r="G50" s="50"/>
    </row>
    <row r="51" spans="1:7" ht="25.9" customHeight="1" thickBot="1">
      <c r="A51" s="5" t="s">
        <v>365</v>
      </c>
      <c r="B51" s="58"/>
      <c r="C51" s="58"/>
      <c r="D51" s="50"/>
      <c r="E51" s="50"/>
      <c r="F51" s="50"/>
      <c r="G51" s="50"/>
    </row>
    <row r="52" spans="1:7" ht="25.9" customHeight="1" thickBot="1">
      <c r="A52" s="6" t="s">
        <v>366</v>
      </c>
      <c r="B52" s="48" t="s">
        <v>125</v>
      </c>
      <c r="C52" s="23" t="e">
        <f>VLOOKUP($B52,#REF!,C$1+1,FALSE)/1000</f>
        <v>#REF!</v>
      </c>
      <c r="D52" s="50"/>
      <c r="E52" s="50"/>
      <c r="F52" s="50"/>
      <c r="G52" s="50"/>
    </row>
    <row r="53" spans="1:7" ht="25.9" customHeight="1" thickBot="1">
      <c r="A53" s="6" t="s">
        <v>367</v>
      </c>
      <c r="B53" s="48" t="s">
        <v>127</v>
      </c>
      <c r="C53" s="23" t="e">
        <f>VLOOKUP($B53,#REF!,C$1+1,FALSE)/1000</f>
        <v>#REF!</v>
      </c>
      <c r="D53" s="50"/>
      <c r="E53" s="50"/>
      <c r="F53" s="50"/>
      <c r="G53" s="50"/>
    </row>
    <row r="54" spans="1:7" ht="25.9" customHeight="1" thickBot="1">
      <c r="A54" s="5" t="s">
        <v>368</v>
      </c>
      <c r="B54" s="48" t="s">
        <v>128</v>
      </c>
      <c r="C54" s="23" t="e">
        <f>VLOOKUP($B54,#REF!,C$1+1,FALSE)/1000</f>
        <v>#REF!</v>
      </c>
      <c r="D54" s="50"/>
      <c r="E54" s="50"/>
      <c r="F54" s="50"/>
      <c r="G54" s="50"/>
    </row>
    <row r="55" spans="1:7">
      <c r="D55" s="53"/>
      <c r="E55" s="53"/>
      <c r="F55" s="53"/>
      <c r="G55" s="5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3"/>
  <sheetViews>
    <sheetView showGridLines="0" zoomScale="85" zoomScaleNormal="85" workbookViewId="0"/>
  </sheetViews>
  <sheetFormatPr defaultColWidth="9.1328125" defaultRowHeight="13.5"/>
  <cols>
    <col min="1" max="1" width="90.265625" style="106" customWidth="1"/>
    <col min="2" max="2" width="9.1328125" style="106"/>
    <col min="3" max="3" width="16.59765625" style="106" bestFit="1" customWidth="1"/>
    <col min="4" max="4" width="16" style="106" customWidth="1"/>
    <col min="5" max="5" width="15.59765625" style="106" customWidth="1"/>
    <col min="6" max="7" width="13.73046875" style="106" customWidth="1"/>
    <col min="8" max="16384" width="9.1328125" style="106"/>
  </cols>
  <sheetData>
    <row r="1" spans="1:7" ht="17.649999999999999">
      <c r="A1" s="187" t="s">
        <v>369</v>
      </c>
      <c r="B1" s="129"/>
      <c r="C1" s="129">
        <v>1</v>
      </c>
      <c r="D1" s="129">
        <v>2</v>
      </c>
      <c r="E1" s="129">
        <v>3</v>
      </c>
      <c r="F1" s="129">
        <v>4</v>
      </c>
      <c r="G1" s="129">
        <v>5</v>
      </c>
    </row>
    <row r="2" spans="1:7" ht="18" thickBot="1">
      <c r="A2" s="187" t="s">
        <v>320</v>
      </c>
      <c r="B2" s="129"/>
      <c r="C2" s="129"/>
      <c r="D2" s="129"/>
      <c r="E2" s="129"/>
      <c r="F2" s="129"/>
      <c r="G2" s="129"/>
    </row>
    <row r="3" spans="1:7" ht="54" customHeight="1" thickBot="1">
      <c r="A3" s="130"/>
      <c r="B3" s="130"/>
      <c r="C3" s="171" t="s">
        <v>182</v>
      </c>
      <c r="D3" s="172" t="s">
        <v>321</v>
      </c>
      <c r="E3" s="172" t="s">
        <v>322</v>
      </c>
      <c r="F3" s="172" t="s">
        <v>323</v>
      </c>
      <c r="G3" s="173" t="s">
        <v>324</v>
      </c>
    </row>
    <row r="4" spans="1:7" ht="39" customHeight="1" thickBot="1">
      <c r="A4" s="130"/>
      <c r="B4" s="130"/>
      <c r="C4" s="131" t="s">
        <v>2</v>
      </c>
      <c r="D4" s="108" t="s">
        <v>161</v>
      </c>
      <c r="E4" s="108" t="s">
        <v>162</v>
      </c>
      <c r="F4" s="108" t="s">
        <v>163</v>
      </c>
      <c r="G4" s="132" t="s">
        <v>164</v>
      </c>
    </row>
    <row r="5" spans="1:7" ht="26.45" customHeight="1" thickBot="1">
      <c r="A5" s="179" t="s">
        <v>370</v>
      </c>
      <c r="B5" s="130"/>
      <c r="C5" s="184"/>
      <c r="D5" s="144"/>
      <c r="E5" s="144"/>
      <c r="F5" s="144"/>
      <c r="G5" s="178"/>
    </row>
    <row r="6" spans="1:7" ht="26.45" customHeight="1" thickBot="1">
      <c r="A6" s="174" t="s">
        <v>326</v>
      </c>
      <c r="B6" s="179" t="s">
        <v>233</v>
      </c>
      <c r="C6" s="118">
        <v>1156589.9480000001</v>
      </c>
      <c r="D6" s="118">
        <v>1156589.9480000001</v>
      </c>
      <c r="E6" s="144"/>
      <c r="F6" s="118">
        <v>0</v>
      </c>
      <c r="G6" s="178"/>
    </row>
    <row r="7" spans="1:7" ht="26.45" customHeight="1" thickBot="1">
      <c r="A7" s="174" t="s">
        <v>371</v>
      </c>
      <c r="B7" s="179" t="s">
        <v>247</v>
      </c>
      <c r="C7" s="118">
        <v>0</v>
      </c>
      <c r="D7" s="118">
        <v>0</v>
      </c>
      <c r="E7" s="144"/>
      <c r="F7" s="118">
        <v>0</v>
      </c>
      <c r="G7" s="178"/>
    </row>
    <row r="8" spans="1:7" ht="26.45" customHeight="1" thickBot="1">
      <c r="A8" s="174" t="s">
        <v>327</v>
      </c>
      <c r="B8" s="179" t="s">
        <v>4</v>
      </c>
      <c r="C8" s="118">
        <v>289147.5</v>
      </c>
      <c r="D8" s="118">
        <v>289147.5</v>
      </c>
      <c r="E8" s="144"/>
      <c r="F8" s="118">
        <v>0</v>
      </c>
      <c r="G8" s="144"/>
    </row>
    <row r="9" spans="1:7" ht="26.45" customHeight="1" thickBot="1">
      <c r="A9" s="174" t="s">
        <v>372</v>
      </c>
      <c r="B9" s="179" t="s">
        <v>6</v>
      </c>
      <c r="C9" s="118">
        <v>0</v>
      </c>
      <c r="D9" s="118">
        <v>0</v>
      </c>
      <c r="E9" s="144"/>
      <c r="F9" s="118">
        <v>0</v>
      </c>
      <c r="G9" s="144"/>
    </row>
    <row r="10" spans="1:7" ht="26.45" customHeight="1" thickBot="1">
      <c r="A10" s="174" t="s">
        <v>329</v>
      </c>
      <c r="B10" s="179" t="s">
        <v>8</v>
      </c>
      <c r="C10" s="118">
        <v>0</v>
      </c>
      <c r="D10" s="144"/>
      <c r="E10" s="118">
        <v>0</v>
      </c>
      <c r="F10" s="118">
        <v>0</v>
      </c>
      <c r="G10" s="118">
        <v>0</v>
      </c>
    </row>
    <row r="11" spans="1:7" ht="26.45" customHeight="1" thickBot="1">
      <c r="A11" s="174" t="s">
        <v>373</v>
      </c>
      <c r="B11" s="179" t="s">
        <v>10</v>
      </c>
      <c r="C11" s="118">
        <v>0</v>
      </c>
      <c r="D11" s="144"/>
      <c r="E11" s="118">
        <v>0</v>
      </c>
      <c r="F11" s="118">
        <v>0</v>
      </c>
      <c r="G11" s="118">
        <v>0</v>
      </c>
    </row>
    <row r="12" spans="1:7" ht="26.45" customHeight="1" thickBot="1">
      <c r="A12" s="174" t="s">
        <v>330</v>
      </c>
      <c r="B12" s="179" t="s">
        <v>12</v>
      </c>
      <c r="C12" s="118">
        <v>0</v>
      </c>
      <c r="D12" s="118">
        <v>0</v>
      </c>
      <c r="E12" s="144"/>
      <c r="F12" s="144"/>
      <c r="G12" s="178"/>
    </row>
    <row r="13" spans="1:7" ht="26.45" customHeight="1" thickBot="1">
      <c r="A13" s="174" t="s">
        <v>374</v>
      </c>
      <c r="B13" s="179" t="s">
        <v>14</v>
      </c>
      <c r="C13" s="118">
        <v>0</v>
      </c>
      <c r="D13" s="118">
        <v>0</v>
      </c>
      <c r="E13" s="144"/>
      <c r="F13" s="144"/>
      <c r="G13" s="178"/>
    </row>
    <row r="14" spans="1:7" ht="26.45" customHeight="1" thickBot="1">
      <c r="A14" s="174" t="s">
        <v>331</v>
      </c>
      <c r="B14" s="179" t="s">
        <v>16</v>
      </c>
      <c r="C14" s="118">
        <v>0</v>
      </c>
      <c r="D14" s="144"/>
      <c r="E14" s="118">
        <v>0</v>
      </c>
      <c r="F14" s="118">
        <v>0</v>
      </c>
      <c r="G14" s="118">
        <v>0</v>
      </c>
    </row>
    <row r="15" spans="1:7" ht="26.45" customHeight="1" thickBot="1">
      <c r="A15" s="174" t="s">
        <v>375</v>
      </c>
      <c r="B15" s="179" t="s">
        <v>18</v>
      </c>
      <c r="C15" s="118">
        <v>0</v>
      </c>
      <c r="D15" s="144"/>
      <c r="E15" s="118">
        <v>0</v>
      </c>
      <c r="F15" s="118">
        <v>0</v>
      </c>
      <c r="G15" s="118">
        <v>0</v>
      </c>
    </row>
    <row r="16" spans="1:7" ht="26.45" customHeight="1" thickBot="1">
      <c r="A16" s="174" t="s">
        <v>332</v>
      </c>
      <c r="B16" s="179" t="s">
        <v>20</v>
      </c>
      <c r="C16" s="118">
        <v>0</v>
      </c>
      <c r="D16" s="144"/>
      <c r="E16" s="118">
        <v>0</v>
      </c>
      <c r="F16" s="118">
        <v>0</v>
      </c>
      <c r="G16" s="118">
        <v>0</v>
      </c>
    </row>
    <row r="17" spans="1:7" ht="26.45" customHeight="1" thickBot="1">
      <c r="A17" s="174" t="s">
        <v>376</v>
      </c>
      <c r="B17" s="179" t="s">
        <v>22</v>
      </c>
      <c r="C17" s="118">
        <v>0</v>
      </c>
      <c r="D17" s="144"/>
      <c r="E17" s="118">
        <v>0</v>
      </c>
      <c r="F17" s="118">
        <v>0</v>
      </c>
      <c r="G17" s="118">
        <v>0</v>
      </c>
    </row>
    <row r="18" spans="1:7" ht="26.45" customHeight="1" thickBot="1">
      <c r="A18" s="174" t="s">
        <v>333</v>
      </c>
      <c r="B18" s="179" t="s">
        <v>24</v>
      </c>
      <c r="C18" s="118">
        <v>21040751.741599202</v>
      </c>
      <c r="D18" s="118">
        <v>21040751.741599202</v>
      </c>
      <c r="E18" s="144"/>
      <c r="F18" s="144"/>
      <c r="G18" s="178"/>
    </row>
    <row r="19" spans="1:7" ht="26.45" customHeight="1" thickBot="1">
      <c r="A19" s="174" t="s">
        <v>139</v>
      </c>
      <c r="B19" s="179" t="s">
        <v>26</v>
      </c>
      <c r="C19" s="118">
        <v>0</v>
      </c>
      <c r="D19" s="144"/>
      <c r="E19" s="118">
        <v>0</v>
      </c>
      <c r="F19" s="118">
        <v>0</v>
      </c>
      <c r="G19" s="118">
        <v>0</v>
      </c>
    </row>
    <row r="20" spans="1:7" ht="26.45" customHeight="1" thickBot="1">
      <c r="A20" s="174" t="s">
        <v>377</v>
      </c>
      <c r="B20" s="179" t="s">
        <v>28</v>
      </c>
      <c r="C20" s="118">
        <v>0</v>
      </c>
      <c r="D20" s="144"/>
      <c r="E20" s="118">
        <v>0</v>
      </c>
      <c r="F20" s="118">
        <v>0</v>
      </c>
      <c r="G20" s="118">
        <v>0</v>
      </c>
    </row>
    <row r="21" spans="1:7" ht="26.45" customHeight="1" thickBot="1">
      <c r="A21" s="174" t="s">
        <v>334</v>
      </c>
      <c r="B21" s="179" t="s">
        <v>30</v>
      </c>
      <c r="C21" s="118">
        <v>0</v>
      </c>
      <c r="D21" s="144"/>
      <c r="E21" s="118">
        <v>0</v>
      </c>
      <c r="F21" s="118">
        <v>0</v>
      </c>
      <c r="G21" s="118">
        <v>0</v>
      </c>
    </row>
    <row r="22" spans="1:7" ht="26.45" customHeight="1" thickBot="1">
      <c r="A22" s="174" t="s">
        <v>378</v>
      </c>
      <c r="B22" s="179" t="s">
        <v>32</v>
      </c>
      <c r="C22" s="118">
        <v>0</v>
      </c>
      <c r="D22" s="144"/>
      <c r="E22" s="144"/>
      <c r="F22" s="144"/>
      <c r="G22" s="178"/>
    </row>
    <row r="23" spans="1:7" ht="26.45" customHeight="1" thickBot="1">
      <c r="A23" s="174" t="s">
        <v>379</v>
      </c>
      <c r="B23" s="179" t="s">
        <v>34</v>
      </c>
      <c r="C23" s="118">
        <v>0</v>
      </c>
      <c r="D23" s="118">
        <v>0</v>
      </c>
      <c r="E23" s="118">
        <v>0</v>
      </c>
      <c r="F23" s="118">
        <v>0</v>
      </c>
      <c r="G23" s="118">
        <v>0</v>
      </c>
    </row>
    <row r="24" spans="1:7" ht="26.45" customHeight="1" thickBot="1">
      <c r="A24" s="174" t="s">
        <v>380</v>
      </c>
      <c r="B24" s="179" t="s">
        <v>36</v>
      </c>
      <c r="C24" s="118">
        <v>0</v>
      </c>
      <c r="D24" s="118">
        <v>0</v>
      </c>
      <c r="E24" s="118">
        <v>0</v>
      </c>
      <c r="F24" s="118">
        <v>0</v>
      </c>
      <c r="G24" s="118">
        <v>0</v>
      </c>
    </row>
    <row r="25" spans="1:7" ht="26.45" customHeight="1" thickBot="1">
      <c r="A25" s="174" t="s">
        <v>381</v>
      </c>
      <c r="B25" s="179" t="s">
        <v>38</v>
      </c>
      <c r="C25" s="118">
        <v>0</v>
      </c>
      <c r="D25" s="118">
        <v>0</v>
      </c>
      <c r="E25" s="118">
        <v>0</v>
      </c>
      <c r="F25" s="118">
        <v>0</v>
      </c>
      <c r="G25" s="118">
        <v>0</v>
      </c>
    </row>
    <row r="26" spans="1:7" ht="26.45" customHeight="1" thickBot="1">
      <c r="A26" s="174" t="s">
        <v>382</v>
      </c>
      <c r="B26" s="179" t="s">
        <v>40</v>
      </c>
      <c r="C26" s="118">
        <v>0</v>
      </c>
      <c r="D26" s="118">
        <v>0</v>
      </c>
      <c r="E26" s="118">
        <v>0</v>
      </c>
      <c r="F26" s="118">
        <v>0</v>
      </c>
      <c r="G26" s="118">
        <v>0</v>
      </c>
    </row>
    <row r="27" spans="1:7" ht="26.45" customHeight="1" thickBot="1">
      <c r="A27" s="179" t="s">
        <v>336</v>
      </c>
      <c r="B27" s="130"/>
      <c r="C27" s="144"/>
      <c r="D27" s="144"/>
      <c r="E27" s="144"/>
      <c r="F27" s="144"/>
      <c r="G27" s="144"/>
    </row>
    <row r="28" spans="1:7" ht="26.45" customHeight="1" thickBot="1">
      <c r="A28" s="174" t="s">
        <v>336</v>
      </c>
      <c r="B28" s="179" t="s">
        <v>42</v>
      </c>
      <c r="C28" s="118">
        <v>0</v>
      </c>
      <c r="D28" s="118">
        <v>0</v>
      </c>
      <c r="E28" s="144"/>
      <c r="F28" s="178"/>
      <c r="G28" s="178"/>
    </row>
    <row r="29" spans="1:7" ht="26.45" customHeight="1" thickBot="1">
      <c r="A29" s="179" t="s">
        <v>337</v>
      </c>
      <c r="B29" s="130"/>
      <c r="C29" s="144"/>
      <c r="D29" s="144"/>
      <c r="E29" s="144"/>
      <c r="F29" s="178"/>
      <c r="G29" s="178"/>
    </row>
    <row r="30" spans="1:7" ht="26.45" customHeight="1" thickBot="1">
      <c r="A30" s="174" t="s">
        <v>383</v>
      </c>
      <c r="B30" s="179" t="s">
        <v>44</v>
      </c>
      <c r="C30" s="118">
        <v>0</v>
      </c>
      <c r="D30" s="118">
        <v>0</v>
      </c>
      <c r="E30" s="118">
        <v>0</v>
      </c>
      <c r="F30" s="118">
        <v>0</v>
      </c>
      <c r="G30" s="178"/>
    </row>
    <row r="31" spans="1:7" ht="26.45" customHeight="1" thickBot="1">
      <c r="A31" s="174" t="s">
        <v>384</v>
      </c>
      <c r="B31" s="179" t="s">
        <v>46</v>
      </c>
      <c r="C31" s="118">
        <v>0</v>
      </c>
      <c r="D31" s="118">
        <v>0</v>
      </c>
      <c r="E31" s="118">
        <v>0</v>
      </c>
      <c r="F31" s="118">
        <v>0</v>
      </c>
      <c r="G31" s="118">
        <v>0</v>
      </c>
    </row>
    <row r="32" spans="1:7" ht="26.45" customHeight="1" thickBot="1">
      <c r="A32" s="174" t="s">
        <v>385</v>
      </c>
      <c r="B32" s="179" t="s">
        <v>48</v>
      </c>
      <c r="C32" s="118">
        <v>0</v>
      </c>
      <c r="D32" s="118">
        <v>0</v>
      </c>
      <c r="E32" s="118">
        <v>0</v>
      </c>
      <c r="F32" s="118">
        <v>0</v>
      </c>
      <c r="G32" s="118">
        <v>0</v>
      </c>
    </row>
    <row r="33" spans="1:7" ht="26.45" customHeight="1" thickBot="1">
      <c r="A33" s="174" t="s">
        <v>386</v>
      </c>
      <c r="B33" s="179" t="s">
        <v>50</v>
      </c>
      <c r="C33" s="118">
        <v>0</v>
      </c>
      <c r="D33" s="118">
        <v>0</v>
      </c>
      <c r="E33" s="118">
        <v>0</v>
      </c>
      <c r="F33" s="118">
        <v>0</v>
      </c>
      <c r="G33" s="118">
        <v>0</v>
      </c>
    </row>
    <row r="34" spans="1:7" ht="26.45" customHeight="1" thickBot="1">
      <c r="A34" s="174" t="s">
        <v>387</v>
      </c>
      <c r="B34" s="179" t="s">
        <v>52</v>
      </c>
      <c r="C34" s="118">
        <v>0</v>
      </c>
      <c r="D34" s="118">
        <v>0</v>
      </c>
      <c r="E34" s="118">
        <v>0</v>
      </c>
      <c r="F34" s="118">
        <v>0</v>
      </c>
      <c r="G34" s="118">
        <v>0</v>
      </c>
    </row>
    <row r="35" spans="1:7" ht="26.45" customHeight="1" thickBot="1">
      <c r="A35" s="179" t="s">
        <v>388</v>
      </c>
      <c r="B35" s="179" t="s">
        <v>54</v>
      </c>
      <c r="C35" s="118">
        <v>0</v>
      </c>
      <c r="D35" s="118">
        <v>0</v>
      </c>
      <c r="E35" s="118">
        <v>0</v>
      </c>
      <c r="F35" s="118">
        <v>0</v>
      </c>
      <c r="G35" s="118">
        <v>0</v>
      </c>
    </row>
    <row r="36" spans="1:7" ht="26.45" customHeight="1" thickBot="1">
      <c r="A36" s="179" t="s">
        <v>339</v>
      </c>
      <c r="B36" s="179" t="s">
        <v>56</v>
      </c>
      <c r="C36" s="118">
        <v>22486489.189599201</v>
      </c>
      <c r="D36" s="118">
        <v>22486489.189599201</v>
      </c>
      <c r="E36" s="118">
        <v>0</v>
      </c>
      <c r="F36" s="118">
        <v>0</v>
      </c>
      <c r="G36" s="118">
        <v>0</v>
      </c>
    </row>
    <row r="37" spans="1:7" ht="26.45" customHeight="1" thickBot="1">
      <c r="A37" s="179" t="s">
        <v>340</v>
      </c>
      <c r="B37" s="130"/>
      <c r="C37" s="178"/>
      <c r="D37" s="178"/>
      <c r="E37" s="178"/>
      <c r="F37" s="178"/>
      <c r="G37" s="178"/>
    </row>
    <row r="38" spans="1:7" ht="26.45" customHeight="1" thickBot="1">
      <c r="A38" s="174" t="s">
        <v>341</v>
      </c>
      <c r="B38" s="179" t="s">
        <v>58</v>
      </c>
      <c r="C38" s="118">
        <v>0</v>
      </c>
      <c r="D38" s="144"/>
      <c r="E38" s="144"/>
      <c r="F38" s="118">
        <v>0</v>
      </c>
      <c r="G38" s="178"/>
    </row>
    <row r="39" spans="1:7" ht="26.45" customHeight="1" thickBot="1">
      <c r="A39" s="174" t="s">
        <v>342</v>
      </c>
      <c r="B39" s="179" t="s">
        <v>60</v>
      </c>
      <c r="C39" s="118">
        <v>0</v>
      </c>
      <c r="D39" s="144"/>
      <c r="E39" s="144"/>
      <c r="F39" s="118">
        <v>0</v>
      </c>
      <c r="G39" s="178"/>
    </row>
    <row r="40" spans="1:7" ht="26.45" customHeight="1" thickBot="1">
      <c r="A40" s="174" t="s">
        <v>343</v>
      </c>
      <c r="B40" s="179" t="s">
        <v>62</v>
      </c>
      <c r="C40" s="118">
        <v>0</v>
      </c>
      <c r="D40" s="144"/>
      <c r="E40" s="144"/>
      <c r="F40" s="118">
        <v>0</v>
      </c>
      <c r="G40" s="118">
        <v>0</v>
      </c>
    </row>
    <row r="41" spans="1:7" ht="26.45" customHeight="1" thickBot="1">
      <c r="A41" s="174" t="s">
        <v>346</v>
      </c>
      <c r="B41" s="179" t="s">
        <v>68</v>
      </c>
      <c r="C41" s="118">
        <v>0</v>
      </c>
      <c r="D41" s="144"/>
      <c r="E41" s="144"/>
      <c r="F41" s="144"/>
      <c r="G41" s="178"/>
    </row>
    <row r="42" spans="1:7" ht="26.45" customHeight="1" thickBot="1">
      <c r="A42" s="174" t="s">
        <v>345</v>
      </c>
      <c r="B42" s="179" t="s">
        <v>66</v>
      </c>
      <c r="C42" s="118">
        <v>0</v>
      </c>
      <c r="D42" s="118">
        <v>0</v>
      </c>
      <c r="E42" s="118">
        <v>0</v>
      </c>
      <c r="F42" s="118">
        <v>0</v>
      </c>
      <c r="G42" s="118">
        <v>0</v>
      </c>
    </row>
    <row r="43" spans="1:7" ht="26.45" customHeight="1" thickBot="1">
      <c r="A43" s="130"/>
      <c r="B43" s="130"/>
      <c r="C43" s="144"/>
      <c r="D43" s="144"/>
      <c r="E43" s="144"/>
      <c r="F43" s="144"/>
      <c r="G43" s="144"/>
    </row>
    <row r="44" spans="1:7" ht="26.45" customHeight="1" thickBot="1">
      <c r="A44" s="174" t="s">
        <v>347</v>
      </c>
      <c r="B44" s="179" t="s">
        <v>70</v>
      </c>
      <c r="C44" s="118">
        <v>0</v>
      </c>
      <c r="D44" s="144"/>
      <c r="E44" s="144"/>
      <c r="F44" s="118">
        <v>0</v>
      </c>
      <c r="G44" s="118">
        <v>0</v>
      </c>
    </row>
    <row r="45" spans="1:7" ht="26.45" customHeight="1" thickBot="1">
      <c r="A45" s="174" t="s">
        <v>348</v>
      </c>
      <c r="B45" s="179" t="s">
        <v>72</v>
      </c>
      <c r="C45" s="118">
        <v>0</v>
      </c>
      <c r="D45" s="144"/>
      <c r="E45" s="144"/>
      <c r="F45" s="118">
        <v>0</v>
      </c>
      <c r="G45" s="118">
        <v>0</v>
      </c>
    </row>
    <row r="46" spans="1:7" ht="26.45" customHeight="1" thickBot="1">
      <c r="A46" s="174" t="s">
        <v>389</v>
      </c>
      <c r="B46" s="179" t="s">
        <v>74</v>
      </c>
      <c r="C46" s="118">
        <v>0</v>
      </c>
      <c r="D46" s="144"/>
      <c r="E46" s="144"/>
      <c r="F46" s="118">
        <v>0</v>
      </c>
      <c r="G46" s="118">
        <v>0</v>
      </c>
    </row>
    <row r="47" spans="1:7" ht="26.45" customHeight="1" thickBot="1">
      <c r="A47" s="174" t="s">
        <v>349</v>
      </c>
      <c r="B47" s="179" t="s">
        <v>76</v>
      </c>
      <c r="C47" s="118">
        <v>0</v>
      </c>
      <c r="D47" s="144"/>
      <c r="E47" s="144"/>
      <c r="F47" s="118">
        <v>0</v>
      </c>
      <c r="G47" s="118">
        <v>0</v>
      </c>
    </row>
    <row r="48" spans="1:7" ht="26.45" customHeight="1" thickBot="1">
      <c r="A48" s="179" t="s">
        <v>350</v>
      </c>
      <c r="B48" s="179" t="s">
        <v>78</v>
      </c>
      <c r="C48" s="118">
        <v>0</v>
      </c>
      <c r="D48" s="144"/>
      <c r="E48" s="144"/>
      <c r="F48" s="118">
        <v>0</v>
      </c>
      <c r="G48" s="118">
        <v>0</v>
      </c>
    </row>
    <row r="49" spans="1:7" ht="26.45" customHeight="1" thickBot="1">
      <c r="A49" s="179" t="s">
        <v>390</v>
      </c>
      <c r="B49" s="130"/>
      <c r="C49" s="144"/>
      <c r="D49" s="144"/>
      <c r="E49" s="144"/>
      <c r="F49" s="144"/>
      <c r="G49" s="144"/>
    </row>
    <row r="50" spans="1:7" ht="26.45" customHeight="1" thickBot="1">
      <c r="A50" s="179" t="s">
        <v>333</v>
      </c>
      <c r="B50" s="179" t="s">
        <v>80</v>
      </c>
      <c r="C50" s="118">
        <v>0</v>
      </c>
      <c r="D50" s="118">
        <v>0</v>
      </c>
      <c r="E50" s="118">
        <v>0</v>
      </c>
      <c r="F50" s="118">
        <v>0</v>
      </c>
      <c r="G50" s="144"/>
    </row>
    <row r="51" spans="1:7" ht="26.45" customHeight="1" thickBot="1">
      <c r="A51" s="174" t="s">
        <v>391</v>
      </c>
      <c r="B51" s="179" t="s">
        <v>82</v>
      </c>
      <c r="C51" s="118">
        <v>0</v>
      </c>
      <c r="D51" s="118">
        <v>0</v>
      </c>
      <c r="E51" s="118">
        <v>0</v>
      </c>
      <c r="F51" s="118">
        <v>0</v>
      </c>
      <c r="G51" s="118">
        <v>0</v>
      </c>
    </row>
    <row r="52" spans="1:7" ht="26.45" customHeight="1" thickBot="1">
      <c r="A52" s="174" t="s">
        <v>392</v>
      </c>
      <c r="B52" s="179" t="s">
        <v>177</v>
      </c>
      <c r="C52" s="118">
        <v>0</v>
      </c>
      <c r="D52" s="118">
        <v>0</v>
      </c>
      <c r="E52" s="118">
        <v>0</v>
      </c>
      <c r="F52" s="118">
        <v>0</v>
      </c>
      <c r="G52" s="144"/>
    </row>
    <row r="53" spans="1:7" ht="26.45" customHeight="1" thickBot="1">
      <c r="A53" s="174" t="s">
        <v>393</v>
      </c>
      <c r="B53" s="179" t="s">
        <v>178</v>
      </c>
      <c r="C53" s="118">
        <v>0</v>
      </c>
      <c r="D53" s="118">
        <v>0</v>
      </c>
      <c r="E53" s="118">
        <v>0</v>
      </c>
      <c r="F53" s="118">
        <v>0</v>
      </c>
      <c r="G53" s="144"/>
    </row>
    <row r="54" spans="1:7" ht="26.45" customHeight="1" thickBot="1">
      <c r="A54" s="179" t="s">
        <v>394</v>
      </c>
      <c r="B54" s="130"/>
      <c r="C54" s="144"/>
      <c r="D54" s="144"/>
      <c r="E54" s="144"/>
      <c r="F54" s="144"/>
      <c r="G54" s="144"/>
    </row>
    <row r="55" spans="1:7" ht="26.45" customHeight="1" thickBot="1">
      <c r="A55" s="174" t="s">
        <v>395</v>
      </c>
      <c r="B55" s="179" t="s">
        <v>396</v>
      </c>
      <c r="C55" s="118">
        <v>0</v>
      </c>
      <c r="D55" s="118">
        <v>0</v>
      </c>
      <c r="E55" s="118">
        <v>0</v>
      </c>
      <c r="F55" s="118">
        <v>0</v>
      </c>
      <c r="G55" s="118">
        <v>0</v>
      </c>
    </row>
    <row r="56" spans="1:7" ht="26.45" customHeight="1" thickBot="1">
      <c r="A56" s="174" t="s">
        <v>397</v>
      </c>
      <c r="B56" s="179" t="s">
        <v>398</v>
      </c>
      <c r="C56" s="118">
        <v>0</v>
      </c>
      <c r="D56" s="118">
        <v>0</v>
      </c>
      <c r="E56" s="118">
        <v>0</v>
      </c>
      <c r="F56" s="118">
        <v>0</v>
      </c>
      <c r="G56" s="118">
        <v>0</v>
      </c>
    </row>
    <row r="57" spans="1:7" ht="26.45" customHeight="1" thickBot="1">
      <c r="A57" s="130"/>
      <c r="B57" s="130"/>
      <c r="C57" s="144"/>
      <c r="D57" s="144"/>
      <c r="E57" s="144"/>
      <c r="F57" s="144"/>
      <c r="G57" s="144"/>
    </row>
    <row r="58" spans="1:7" ht="26.45" customHeight="1" thickBot="1">
      <c r="A58" s="174" t="s">
        <v>399</v>
      </c>
      <c r="B58" s="179" t="s">
        <v>89</v>
      </c>
      <c r="C58" s="118">
        <v>22486489.189599201</v>
      </c>
      <c r="D58" s="118">
        <v>22486489.189599201</v>
      </c>
      <c r="E58" s="118">
        <v>0</v>
      </c>
      <c r="F58" s="118">
        <v>0</v>
      </c>
      <c r="G58" s="118">
        <v>0</v>
      </c>
    </row>
    <row r="59" spans="1:7" ht="26.45" customHeight="1" thickBot="1">
      <c r="A59" s="174" t="s">
        <v>400</v>
      </c>
      <c r="B59" s="179" t="s">
        <v>91</v>
      </c>
      <c r="C59" s="118">
        <v>22486489.189599201</v>
      </c>
      <c r="D59" s="118">
        <v>22486489.189599201</v>
      </c>
      <c r="E59" s="118">
        <v>0</v>
      </c>
      <c r="F59" s="118">
        <v>0</v>
      </c>
      <c r="G59" s="144"/>
    </row>
    <row r="60" spans="1:7" ht="26.45" customHeight="1" thickBot="1">
      <c r="A60" s="174" t="s">
        <v>401</v>
      </c>
      <c r="B60" s="179" t="s">
        <v>97</v>
      </c>
      <c r="C60" s="118">
        <v>22486489.189599201</v>
      </c>
      <c r="D60" s="118">
        <v>22486489.189599201</v>
      </c>
      <c r="E60" s="118">
        <v>0</v>
      </c>
      <c r="F60" s="118">
        <v>0</v>
      </c>
      <c r="G60" s="118">
        <v>0</v>
      </c>
    </row>
    <row r="61" spans="1:7" ht="26.45" customHeight="1" thickBot="1">
      <c r="A61" s="174" t="s">
        <v>402</v>
      </c>
      <c r="B61" s="179" t="s">
        <v>98</v>
      </c>
      <c r="C61" s="118">
        <v>22486489.189599201</v>
      </c>
      <c r="D61" s="118">
        <v>22486489.189599201</v>
      </c>
      <c r="E61" s="118">
        <v>0</v>
      </c>
      <c r="F61" s="118">
        <v>0</v>
      </c>
      <c r="G61" s="144"/>
    </row>
    <row r="62" spans="1:7" ht="26.45" customHeight="1" thickBot="1">
      <c r="A62" s="179" t="s">
        <v>403</v>
      </c>
      <c r="B62" s="179" t="s">
        <v>104</v>
      </c>
      <c r="C62" s="118">
        <v>6765820.7317726901</v>
      </c>
      <c r="D62" s="144"/>
      <c r="E62" s="144"/>
      <c r="F62" s="144"/>
      <c r="G62" s="144"/>
    </row>
    <row r="63" spans="1:7" ht="26.45" customHeight="1" thickBot="1">
      <c r="A63" s="179" t="s">
        <v>404</v>
      </c>
      <c r="B63" s="179" t="s">
        <v>109</v>
      </c>
      <c r="C63" s="197">
        <v>3.3235419738512038</v>
      </c>
      <c r="D63" s="144"/>
      <c r="E63" s="144"/>
      <c r="F63" s="144"/>
      <c r="G63" s="144"/>
    </row>
    <row r="64" spans="1:7" ht="26.45" customHeight="1" thickBot="1">
      <c r="A64" s="179" t="s">
        <v>405</v>
      </c>
      <c r="B64" s="179" t="s">
        <v>110</v>
      </c>
      <c r="C64" s="118">
        <v>22486489.189599201</v>
      </c>
      <c r="D64" s="118">
        <v>22486489.189599201</v>
      </c>
      <c r="E64" s="118">
        <v>0</v>
      </c>
      <c r="F64" s="118">
        <v>0</v>
      </c>
      <c r="G64" s="118">
        <v>0</v>
      </c>
    </row>
    <row r="65" spans="1:7" ht="26.45" customHeight="1" thickBot="1">
      <c r="A65" s="179" t="s">
        <v>406</v>
      </c>
      <c r="B65" s="179" t="s">
        <v>112</v>
      </c>
      <c r="C65" s="118">
        <v>15806124.098957699</v>
      </c>
      <c r="D65" s="144"/>
      <c r="E65" s="144"/>
      <c r="F65" s="144"/>
      <c r="G65" s="144"/>
    </row>
    <row r="66" spans="1:7" ht="26.45" customHeight="1" thickBot="1">
      <c r="A66" s="179" t="s">
        <v>407</v>
      </c>
      <c r="B66" s="179" t="s">
        <v>114</v>
      </c>
      <c r="C66" s="197">
        <v>1.4226440997690273</v>
      </c>
      <c r="D66" s="144"/>
      <c r="E66" s="144"/>
      <c r="F66" s="144"/>
      <c r="G66" s="144"/>
    </row>
    <row r="67" spans="1:7" ht="26.45" customHeight="1" thickBot="1">
      <c r="A67" s="130"/>
      <c r="B67" s="130"/>
      <c r="C67" s="130"/>
      <c r="D67" s="130"/>
      <c r="E67" s="130"/>
      <c r="F67" s="130"/>
      <c r="G67" s="130"/>
    </row>
    <row r="68" spans="1:7" ht="26.45" customHeight="1" thickBot="1">
      <c r="A68" s="130"/>
      <c r="B68" s="130"/>
      <c r="C68" s="185" t="s">
        <v>165</v>
      </c>
      <c r="D68" s="130"/>
      <c r="E68" s="130"/>
      <c r="F68" s="130"/>
      <c r="G68" s="130"/>
    </row>
    <row r="69" spans="1:7" ht="26.45" customHeight="1" thickBot="1">
      <c r="A69" s="179" t="s">
        <v>333</v>
      </c>
      <c r="B69" s="130"/>
      <c r="C69" s="144"/>
      <c r="D69" s="144"/>
      <c r="E69" s="144"/>
      <c r="F69" s="144"/>
      <c r="G69" s="144"/>
    </row>
    <row r="70" spans="1:7" ht="26.45" customHeight="1" thickBot="1">
      <c r="A70" s="174" t="s">
        <v>149</v>
      </c>
      <c r="B70" s="179" t="s">
        <v>115</v>
      </c>
      <c r="C70" s="118">
        <v>25886863.789599203</v>
      </c>
      <c r="D70" s="144"/>
      <c r="E70" s="144"/>
      <c r="F70" s="144"/>
      <c r="G70" s="144"/>
    </row>
    <row r="71" spans="1:7" ht="26.45" customHeight="1" thickBot="1">
      <c r="A71" s="174" t="s">
        <v>360</v>
      </c>
      <c r="B71" s="179" t="s">
        <v>116</v>
      </c>
      <c r="C71" s="118">
        <v>0</v>
      </c>
      <c r="D71" s="144"/>
      <c r="E71" s="144"/>
      <c r="F71" s="144"/>
      <c r="G71" s="144"/>
    </row>
    <row r="72" spans="1:7" ht="26.45" customHeight="1" thickBot="1">
      <c r="A72" s="174" t="s">
        <v>361</v>
      </c>
      <c r="B72" s="179" t="s">
        <v>117</v>
      </c>
      <c r="C72" s="118">
        <v>3400374.6</v>
      </c>
      <c r="D72" s="144"/>
      <c r="E72" s="144"/>
      <c r="F72" s="144"/>
      <c r="G72" s="144"/>
    </row>
    <row r="73" spans="1:7" ht="26.45" customHeight="1" thickBot="1">
      <c r="A73" s="174" t="s">
        <v>362</v>
      </c>
      <c r="B73" s="179" t="s">
        <v>363</v>
      </c>
      <c r="C73" s="118">
        <v>1445737.4480000001</v>
      </c>
      <c r="D73" s="144"/>
      <c r="E73" s="144"/>
      <c r="F73" s="144"/>
      <c r="G73" s="144"/>
    </row>
    <row r="74" spans="1:7" ht="26.45" customHeight="1" thickBot="1">
      <c r="A74" s="174" t="s">
        <v>364</v>
      </c>
      <c r="B74" s="179" t="s">
        <v>119</v>
      </c>
      <c r="C74" s="118">
        <v>0</v>
      </c>
      <c r="D74" s="144"/>
      <c r="E74" s="144"/>
      <c r="F74" s="144"/>
      <c r="G74" s="144"/>
    </row>
    <row r="75" spans="1:7" ht="26.45" customHeight="1" thickBot="1">
      <c r="A75" s="174" t="s">
        <v>408</v>
      </c>
      <c r="B75" s="179" t="s">
        <v>121</v>
      </c>
      <c r="C75" s="118">
        <v>0</v>
      </c>
      <c r="D75" s="144"/>
      <c r="E75" s="144"/>
      <c r="F75" s="144"/>
      <c r="G75" s="144"/>
    </row>
    <row r="76" spans="1:7" ht="26.45" customHeight="1" thickBot="1">
      <c r="A76" s="179" t="s">
        <v>409</v>
      </c>
      <c r="B76" s="179" t="s">
        <v>123</v>
      </c>
      <c r="C76" s="118">
        <v>21040751.741599202</v>
      </c>
      <c r="D76" s="144"/>
      <c r="E76" s="144"/>
      <c r="F76" s="144"/>
      <c r="G76" s="144"/>
    </row>
    <row r="77" spans="1:7" ht="26.45" customHeight="1" thickBot="1">
      <c r="A77" s="179" t="s">
        <v>365</v>
      </c>
      <c r="B77" s="130"/>
      <c r="C77" s="144"/>
      <c r="D77" s="144"/>
      <c r="E77" s="144"/>
      <c r="F77" s="144"/>
      <c r="G77" s="144"/>
    </row>
    <row r="78" spans="1:7" ht="26.45" customHeight="1" thickBot="1">
      <c r="A78" s="174" t="s">
        <v>366</v>
      </c>
      <c r="B78" s="179" t="s">
        <v>125</v>
      </c>
      <c r="C78" s="118">
        <v>212011.16160773998</v>
      </c>
      <c r="D78" s="118">
        <v>0</v>
      </c>
      <c r="E78" s="144"/>
      <c r="F78" s="144"/>
      <c r="G78" s="144"/>
    </row>
    <row r="79" spans="1:7" ht="26.45" customHeight="1" thickBot="1">
      <c r="A79" s="174" t="s">
        <v>367</v>
      </c>
      <c r="B79" s="179" t="s">
        <v>127</v>
      </c>
      <c r="C79" s="118">
        <v>311510.54806177295</v>
      </c>
      <c r="D79" s="118">
        <v>0</v>
      </c>
      <c r="E79" s="144"/>
      <c r="F79" s="144"/>
      <c r="G79" s="144"/>
    </row>
    <row r="80" spans="1:7" ht="26.45" customHeight="1" thickBot="1">
      <c r="A80" s="179" t="s">
        <v>368</v>
      </c>
      <c r="B80" s="179" t="s">
        <v>128</v>
      </c>
      <c r="C80" s="118">
        <v>523521.70966951293</v>
      </c>
      <c r="D80" s="118">
        <v>0</v>
      </c>
      <c r="E80" s="144"/>
      <c r="F80" s="144"/>
      <c r="G80" s="144"/>
    </row>
    <row r="81" spans="1:7">
      <c r="A81" s="107"/>
      <c r="B81" s="107"/>
      <c r="C81" s="107"/>
      <c r="D81" s="107"/>
      <c r="E81" s="107"/>
      <c r="F81" s="107"/>
      <c r="G81" s="107"/>
    </row>
    <row r="83" spans="1:7">
      <c r="A83" s="127" t="s">
        <v>596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8"/>
  <sheetViews>
    <sheetView workbookViewId="0">
      <selection activeCell="E8" sqref="E8"/>
    </sheetView>
  </sheetViews>
  <sheetFormatPr defaultRowHeight="14.25"/>
  <cols>
    <col min="1" max="1" width="88.73046875" customWidth="1"/>
    <col min="3" max="3" width="13.265625" bestFit="1" customWidth="1"/>
  </cols>
  <sheetData>
    <row r="1" spans="1:5" ht="18.600000000000001" customHeight="1">
      <c r="A1" s="2" t="s">
        <v>410</v>
      </c>
    </row>
    <row r="2" spans="1:5" ht="18.600000000000001" customHeight="1" thickBot="1">
      <c r="A2" s="2" t="s">
        <v>411</v>
      </c>
    </row>
    <row r="3" spans="1:5" ht="69" customHeight="1" thickBot="1">
      <c r="A3" s="60"/>
      <c r="B3" s="60"/>
      <c r="C3" s="61" t="s">
        <v>412</v>
      </c>
      <c r="D3" s="62" t="s">
        <v>413</v>
      </c>
      <c r="E3" s="70" t="s">
        <v>414</v>
      </c>
    </row>
    <row r="4" spans="1:5" ht="18.600000000000001" customHeight="1" thickBot="1">
      <c r="A4" s="60"/>
      <c r="B4" s="60"/>
      <c r="C4" s="64" t="s">
        <v>191</v>
      </c>
      <c r="D4" s="4" t="s">
        <v>168</v>
      </c>
      <c r="E4" s="26" t="s">
        <v>190</v>
      </c>
    </row>
    <row r="5" spans="1:5" ht="18.600000000000001" customHeight="1" thickBot="1">
      <c r="A5" s="93" t="s">
        <v>415</v>
      </c>
      <c r="B5" s="82" t="s">
        <v>233</v>
      </c>
      <c r="C5" s="103">
        <v>5863476.1333909305</v>
      </c>
      <c r="D5" s="63"/>
      <c r="E5" s="103"/>
    </row>
    <row r="6" spans="1:5" ht="18.600000000000001" customHeight="1" thickBot="1">
      <c r="A6" s="93" t="s">
        <v>416</v>
      </c>
      <c r="B6" s="82" t="s">
        <v>247</v>
      </c>
      <c r="C6" s="103">
        <v>901777.15754321299</v>
      </c>
      <c r="D6" s="58"/>
      <c r="E6" s="65"/>
    </row>
    <row r="7" spans="1:5" ht="18.600000000000001" customHeight="1" thickBot="1">
      <c r="A7" s="93" t="s">
        <v>417</v>
      </c>
      <c r="B7" s="82" t="s">
        <v>4</v>
      </c>
      <c r="C7" s="103">
        <v>0</v>
      </c>
      <c r="D7" s="103"/>
      <c r="E7" s="103"/>
    </row>
    <row r="8" spans="1:5" ht="18.600000000000001" customHeight="1" thickBot="1">
      <c r="A8" s="93" t="s">
        <v>418</v>
      </c>
      <c r="B8" s="82" t="s">
        <v>6</v>
      </c>
      <c r="C8" s="103">
        <v>1856330.1927727298</v>
      </c>
      <c r="D8" s="103"/>
      <c r="E8" s="103"/>
    </row>
    <row r="9" spans="1:5" ht="18.600000000000001" customHeight="1" thickBot="1">
      <c r="A9" s="93" t="s">
        <v>419</v>
      </c>
      <c r="B9" s="82" t="s">
        <v>8</v>
      </c>
      <c r="C9" s="103">
        <v>5386827.5505063701</v>
      </c>
      <c r="D9" s="103"/>
      <c r="E9" s="103"/>
    </row>
    <row r="10" spans="1:5" ht="18.600000000000001" customHeight="1" thickBot="1">
      <c r="A10" s="93" t="s">
        <v>420</v>
      </c>
      <c r="B10" s="82" t="s">
        <v>10</v>
      </c>
      <c r="C10" s="103">
        <v>-4147835.0332524301</v>
      </c>
      <c r="D10" s="58"/>
      <c r="E10" s="65"/>
    </row>
    <row r="11" spans="1:5" ht="18.600000000000001" customHeight="1" thickBot="1">
      <c r="A11" s="93" t="s">
        <v>421</v>
      </c>
      <c r="B11" s="82" t="s">
        <v>12</v>
      </c>
      <c r="C11" s="103">
        <v>0</v>
      </c>
      <c r="D11" s="58"/>
      <c r="E11" s="65"/>
    </row>
    <row r="12" spans="1:5" ht="18.600000000000001" customHeight="1" thickBot="1">
      <c r="A12" s="92" t="s">
        <v>422</v>
      </c>
      <c r="B12" s="82" t="s">
        <v>18</v>
      </c>
      <c r="C12" s="103">
        <v>9860576.0009608101</v>
      </c>
      <c r="D12" s="68"/>
      <c r="E12" s="69"/>
    </row>
    <row r="13" spans="1:5" s="24" customFormat="1" ht="18.600000000000001" customHeight="1" thickBot="1">
      <c r="A13" s="104"/>
      <c r="B13" s="60"/>
      <c r="C13" s="91"/>
      <c r="D13" s="60"/>
      <c r="E13" s="60"/>
    </row>
    <row r="14" spans="1:5" ht="18.600000000000001" customHeight="1" thickBot="1">
      <c r="A14" s="92" t="s">
        <v>423</v>
      </c>
      <c r="B14" s="60"/>
      <c r="C14" s="85" t="s">
        <v>190</v>
      </c>
    </row>
    <row r="15" spans="1:5" ht="18.600000000000001" customHeight="1" thickBot="1">
      <c r="A15" s="93" t="s">
        <v>424</v>
      </c>
      <c r="B15" s="82" t="s">
        <v>24</v>
      </c>
      <c r="C15" s="103">
        <v>551183.64048000006</v>
      </c>
    </row>
    <row r="16" spans="1:5" ht="18.600000000000001" customHeight="1" thickBot="1">
      <c r="A16" s="93" t="s">
        <v>425</v>
      </c>
      <c r="B16" s="82" t="s">
        <v>26</v>
      </c>
      <c r="C16" s="103">
        <v>0</v>
      </c>
    </row>
    <row r="17" spans="1:3" ht="18.600000000000001" customHeight="1" thickBot="1">
      <c r="A17" s="93" t="s">
        <v>426</v>
      </c>
      <c r="B17" s="82" t="s">
        <v>28</v>
      </c>
      <c r="C17" s="103">
        <v>-1457646.3498017099</v>
      </c>
    </row>
    <row r="18" spans="1:3" ht="18.600000000000001" customHeight="1" thickBot="1">
      <c r="A18" s="93" t="s">
        <v>427</v>
      </c>
      <c r="B18" s="82" t="s">
        <v>30</v>
      </c>
      <c r="C18" s="103">
        <v>0</v>
      </c>
    </row>
    <row r="19" spans="1:3" ht="18.600000000000001" customHeight="1" thickBot="1">
      <c r="A19" s="92" t="s">
        <v>428</v>
      </c>
      <c r="B19" s="82" t="s">
        <v>38</v>
      </c>
      <c r="C19" s="103">
        <v>8954113.2916391008</v>
      </c>
    </row>
    <row r="20" spans="1:3" ht="18.600000000000001" customHeight="1" thickBot="1">
      <c r="A20" s="92" t="s">
        <v>429</v>
      </c>
      <c r="B20" s="82" t="s">
        <v>40</v>
      </c>
      <c r="C20" s="103">
        <v>0</v>
      </c>
    </row>
    <row r="21" spans="1:3" ht="18.600000000000001" customHeight="1" thickBot="1">
      <c r="A21" s="92" t="s">
        <v>430</v>
      </c>
      <c r="B21" s="82" t="s">
        <v>42</v>
      </c>
      <c r="C21" s="103">
        <v>8954113.2916391008</v>
      </c>
    </row>
    <row r="22" spans="1:3" ht="18.600000000000001" customHeight="1" thickBot="1">
      <c r="A22" s="92" t="s">
        <v>431</v>
      </c>
      <c r="B22" s="60"/>
      <c r="C22" s="69"/>
    </row>
    <row r="23" spans="1:3" ht="18.600000000000001" customHeight="1" thickBot="1">
      <c r="A23" s="93" t="s">
        <v>432</v>
      </c>
      <c r="B23" s="82" t="s">
        <v>78</v>
      </c>
      <c r="C23" s="103">
        <v>0</v>
      </c>
    </row>
    <row r="24" spans="1:3" ht="18.600000000000001" customHeight="1" thickBot="1">
      <c r="A24" s="93" t="s">
        <v>433</v>
      </c>
      <c r="B24" s="82" t="s">
        <v>80</v>
      </c>
      <c r="C24" s="103">
        <v>0</v>
      </c>
    </row>
    <row r="25" spans="1:3" ht="18.600000000000001" customHeight="1" thickBot="1">
      <c r="A25" s="93" t="s">
        <v>434</v>
      </c>
      <c r="B25" s="82" t="s">
        <v>82</v>
      </c>
      <c r="C25" s="103">
        <v>0</v>
      </c>
    </row>
    <row r="26" spans="1:3" ht="18.600000000000001" customHeight="1" thickBot="1">
      <c r="A26" s="93" t="s">
        <v>435</v>
      </c>
      <c r="B26" s="82" t="s">
        <v>177</v>
      </c>
      <c r="C26" s="103">
        <v>0</v>
      </c>
    </row>
    <row r="27" spans="1:3" ht="18.600000000000001" customHeight="1" thickBot="1">
      <c r="A27" s="93" t="s">
        <v>436</v>
      </c>
      <c r="B27" s="82" t="s">
        <v>178</v>
      </c>
      <c r="C27" s="103">
        <v>0</v>
      </c>
    </row>
    <row r="28" spans="1:3" ht="18.600000000000001" customHeight="1">
      <c r="A28" s="93"/>
      <c r="B28" s="82"/>
    </row>
    <row r="29" spans="1:3" ht="18.600000000000001" customHeight="1">
      <c r="A29" s="92"/>
      <c r="B29" s="60"/>
    </row>
    <row r="30" spans="1:3">
      <c r="A30" s="93"/>
      <c r="B30" s="82"/>
    </row>
    <row r="31" spans="1:3">
      <c r="A31" s="93"/>
      <c r="B31" s="82"/>
    </row>
    <row r="32" spans="1:3">
      <c r="A32" s="93"/>
      <c r="B32" s="82"/>
    </row>
    <row r="33" spans="1:2">
      <c r="A33" s="93"/>
      <c r="B33" s="82"/>
    </row>
    <row r="34" spans="1:2">
      <c r="A34" s="93"/>
      <c r="B34" s="82"/>
    </row>
    <row r="35" spans="1:2">
      <c r="A35" s="93"/>
      <c r="B35" s="82"/>
    </row>
    <row r="36" spans="1:2">
      <c r="A36" s="92"/>
      <c r="B36" s="60"/>
    </row>
    <row r="37" spans="1:2">
      <c r="A37" s="93"/>
      <c r="B37" s="82"/>
    </row>
    <row r="38" spans="1:2">
      <c r="A38" s="92"/>
      <c r="B38" s="8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zoomScale="80" zoomScaleNormal="80" workbookViewId="0">
      <selection activeCell="F14" sqref="F14"/>
    </sheetView>
  </sheetViews>
  <sheetFormatPr defaultRowHeight="14.25"/>
  <cols>
    <col min="1" max="1" width="76.73046875" customWidth="1"/>
    <col min="2" max="2" width="18.265625" customWidth="1"/>
    <col min="3" max="3" width="22.73046875" customWidth="1"/>
    <col min="4" max="4" width="14.3984375" customWidth="1"/>
  </cols>
  <sheetData>
    <row r="1" spans="1:6" ht="31.15" customHeight="1">
      <c r="A1" s="2" t="s">
        <v>451</v>
      </c>
      <c r="B1" t="s">
        <v>589</v>
      </c>
    </row>
    <row r="2" spans="1:6" ht="31.15" customHeight="1" thickBot="1">
      <c r="A2" s="71" t="s">
        <v>452</v>
      </c>
    </row>
    <row r="3" spans="1:6" ht="42.6" customHeight="1" thickBot="1">
      <c r="A3" s="4" t="s">
        <v>453</v>
      </c>
      <c r="B3" s="4" t="s">
        <v>454</v>
      </c>
      <c r="C3" s="4" t="s">
        <v>455</v>
      </c>
      <c r="D3" s="4" t="s">
        <v>456</v>
      </c>
      <c r="E3" s="4" t="s">
        <v>413</v>
      </c>
      <c r="F3" s="4" t="s">
        <v>414</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423</v>
      </c>
      <c r="B8" s="3"/>
      <c r="C8" s="5" t="s">
        <v>190</v>
      </c>
      <c r="D8" s="3"/>
      <c r="E8" s="3"/>
      <c r="F8" s="3"/>
    </row>
    <row r="9" spans="1:6" ht="31.15" customHeight="1" thickBot="1">
      <c r="A9" s="6" t="s">
        <v>457</v>
      </c>
      <c r="B9" s="5" t="s">
        <v>20</v>
      </c>
      <c r="C9" s="3"/>
      <c r="D9" s="3"/>
      <c r="E9" s="3"/>
      <c r="F9" s="3"/>
    </row>
    <row r="10" spans="1:6" ht="31.15" customHeight="1" thickBot="1">
      <c r="A10" s="6" t="s">
        <v>420</v>
      </c>
      <c r="B10" s="5" t="s">
        <v>10</v>
      </c>
      <c r="C10" s="3"/>
      <c r="D10" s="3"/>
      <c r="E10" s="3"/>
      <c r="F10" s="3"/>
    </row>
    <row r="11" spans="1:6" ht="31.15" customHeight="1" thickBot="1">
      <c r="A11" s="6" t="s">
        <v>427</v>
      </c>
      <c r="B11" s="5" t="s">
        <v>30</v>
      </c>
      <c r="C11" s="3"/>
      <c r="D11" s="3"/>
      <c r="E11" s="3"/>
      <c r="F11" s="3"/>
    </row>
    <row r="12" spans="1:6" ht="31.15" customHeight="1" thickBot="1">
      <c r="A12" s="5" t="s">
        <v>428</v>
      </c>
      <c r="B12" s="5" t="s">
        <v>38</v>
      </c>
      <c r="C12" s="3"/>
      <c r="D12" s="3"/>
      <c r="E12" s="3"/>
      <c r="F12" s="3"/>
    </row>
    <row r="13" spans="1:6" ht="31.15" customHeight="1" thickBot="1">
      <c r="A13" s="6" t="s">
        <v>458</v>
      </c>
      <c r="B13" s="5" t="s">
        <v>40</v>
      </c>
      <c r="C13" s="3"/>
      <c r="D13" s="3"/>
      <c r="E13" s="3"/>
      <c r="F13" s="3"/>
    </row>
    <row r="14" spans="1:6" ht="31.15" customHeight="1" thickBot="1">
      <c r="A14" s="5" t="s">
        <v>430</v>
      </c>
      <c r="B14" s="5" t="s">
        <v>42</v>
      </c>
      <c r="C14" s="3"/>
      <c r="D14" s="3"/>
      <c r="E14" s="3"/>
      <c r="F14" s="3"/>
    </row>
    <row r="15" spans="1:6" ht="31.15" customHeight="1" thickBot="1">
      <c r="A15" s="5" t="s">
        <v>431</v>
      </c>
      <c r="B15" s="3"/>
      <c r="C15" s="3"/>
      <c r="D15" s="3"/>
      <c r="E15" s="3"/>
      <c r="F15" s="3"/>
    </row>
    <row r="16" spans="1:6" ht="31.15" customHeight="1" thickBot="1">
      <c r="A16" s="6" t="s">
        <v>459</v>
      </c>
      <c r="B16" s="5" t="s">
        <v>58</v>
      </c>
      <c r="C16" s="3"/>
      <c r="D16" s="3"/>
      <c r="E16" s="3"/>
      <c r="F16" s="3"/>
    </row>
    <row r="17" spans="1:6" ht="31.15" customHeight="1" thickBot="1">
      <c r="A17" s="6" t="s">
        <v>460</v>
      </c>
      <c r="B17" s="5" t="s">
        <v>60</v>
      </c>
      <c r="C17" s="3"/>
      <c r="D17" s="3"/>
      <c r="E17" s="3"/>
      <c r="F17" s="3"/>
    </row>
    <row r="18" spans="1:6" ht="31.15" customHeight="1" thickBot="1">
      <c r="A18" s="6" t="s">
        <v>432</v>
      </c>
      <c r="B18" s="5" t="s">
        <v>78</v>
      </c>
      <c r="C18" s="3"/>
      <c r="D18" s="3"/>
      <c r="E18" s="3"/>
      <c r="F18" s="3"/>
    </row>
    <row r="19" spans="1:6" ht="31.15" customHeight="1" thickBot="1">
      <c r="A19" s="6" t="s">
        <v>439</v>
      </c>
      <c r="B19" s="5" t="s">
        <v>80</v>
      </c>
      <c r="C19" s="3"/>
      <c r="D19" s="3"/>
      <c r="E19" s="3"/>
      <c r="F19" s="3"/>
    </row>
    <row r="20" spans="1:6" ht="31.15" customHeight="1" thickBot="1">
      <c r="A20" s="6" t="s">
        <v>461</v>
      </c>
      <c r="B20" s="5" t="s">
        <v>82</v>
      </c>
      <c r="C20" s="3"/>
      <c r="D20" s="3"/>
      <c r="E20" s="3"/>
      <c r="F20" s="3"/>
    </row>
    <row r="21" spans="1:6" ht="31.15" customHeight="1" thickBot="1">
      <c r="A21" s="6" t="s">
        <v>462</v>
      </c>
      <c r="B21" s="5" t="s">
        <v>177</v>
      </c>
      <c r="C21" s="3"/>
      <c r="D21" s="3"/>
      <c r="E21" s="3"/>
      <c r="F21" s="3"/>
    </row>
    <row r="22" spans="1:6" ht="31.15" customHeight="1" thickBot="1">
      <c r="A22" s="6" t="s">
        <v>436</v>
      </c>
      <c r="B22" s="5" t="s">
        <v>178</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0"/>
  <sheetViews>
    <sheetView showGridLines="0" tabSelected="1" zoomScale="85" zoomScaleNormal="85" workbookViewId="0">
      <selection activeCell="D33" sqref="D33"/>
    </sheetView>
  </sheetViews>
  <sheetFormatPr defaultColWidth="9.1328125" defaultRowHeight="13.5"/>
  <cols>
    <col min="1" max="1" width="2.59765625" style="106" customWidth="1"/>
    <col min="2" max="2" width="107.3984375" style="127" customWidth="1"/>
    <col min="3" max="3" width="8.86328125" style="127"/>
    <col min="4" max="4" width="22.265625" style="106" customWidth="1"/>
    <col min="5" max="5" width="17.59765625" style="106" customWidth="1"/>
    <col min="6" max="6" width="19.86328125" style="106" customWidth="1"/>
    <col min="7" max="16384" width="9.1328125" style="106"/>
  </cols>
  <sheetData>
    <row r="1" spans="1:7" ht="18.75" customHeight="1">
      <c r="A1" s="105"/>
      <c r="B1" s="190" t="s">
        <v>437</v>
      </c>
      <c r="C1" s="167"/>
      <c r="D1" s="105"/>
      <c r="E1" s="105"/>
      <c r="F1" s="168"/>
    </row>
    <row r="2" spans="1:7" ht="18.75" customHeight="1" thickBot="1">
      <c r="A2" s="105"/>
      <c r="B2" s="190" t="s">
        <v>438</v>
      </c>
      <c r="C2" s="169"/>
      <c r="D2" s="170">
        <v>3</v>
      </c>
      <c r="E2" s="170">
        <v>3</v>
      </c>
      <c r="F2" s="170">
        <v>4</v>
      </c>
    </row>
    <row r="3" spans="1:7" ht="62.45" customHeight="1" thickBot="1">
      <c r="B3" s="130"/>
      <c r="C3" s="130"/>
      <c r="D3" s="171" t="s">
        <v>412</v>
      </c>
      <c r="E3" s="172" t="s">
        <v>413</v>
      </c>
      <c r="F3" s="173" t="s">
        <v>414</v>
      </c>
    </row>
    <row r="4" spans="1:7" ht="22.15" customHeight="1" thickBot="1">
      <c r="B4" s="130"/>
      <c r="C4" s="130"/>
      <c r="D4" s="131" t="s">
        <v>163</v>
      </c>
      <c r="E4" s="108" t="s">
        <v>168</v>
      </c>
      <c r="F4" s="132" t="s">
        <v>192</v>
      </c>
    </row>
    <row r="5" spans="1:7" ht="22.15" customHeight="1" thickBot="1">
      <c r="B5" s="174" t="s">
        <v>415</v>
      </c>
      <c r="C5" s="175" t="s">
        <v>233</v>
      </c>
      <c r="D5" s="176">
        <v>9551782.1550687104</v>
      </c>
      <c r="E5" s="177"/>
      <c r="F5" s="176">
        <v>0</v>
      </c>
    </row>
    <row r="6" spans="1:7" ht="22.15" customHeight="1" thickBot="1">
      <c r="B6" s="174" t="s">
        <v>416</v>
      </c>
      <c r="C6" s="175" t="s">
        <v>247</v>
      </c>
      <c r="D6" s="176">
        <v>1544444.1488234599</v>
      </c>
      <c r="E6" s="144"/>
      <c r="F6" s="178"/>
    </row>
    <row r="7" spans="1:7" ht="22.15" customHeight="1" thickBot="1">
      <c r="B7" s="174" t="s">
        <v>417</v>
      </c>
      <c r="C7" s="175" t="s">
        <v>4</v>
      </c>
      <c r="D7" s="176">
        <v>804133.44920729601</v>
      </c>
      <c r="E7" s="176">
        <v>0</v>
      </c>
      <c r="F7" s="176">
        <v>0</v>
      </c>
    </row>
    <row r="8" spans="1:7" ht="22.15" customHeight="1" thickBot="1">
      <c r="B8" s="174" t="s">
        <v>418</v>
      </c>
      <c r="C8" s="175" t="s">
        <v>6</v>
      </c>
      <c r="D8" s="176">
        <v>2503399.60582677</v>
      </c>
      <c r="E8" s="176">
        <v>0</v>
      </c>
      <c r="F8" s="176">
        <v>0</v>
      </c>
    </row>
    <row r="9" spans="1:7" ht="22.15" customHeight="1" thickBot="1">
      <c r="B9" s="174" t="s">
        <v>419</v>
      </c>
      <c r="C9" s="175" t="s">
        <v>8</v>
      </c>
      <c r="D9" s="176">
        <v>10029604.631823199</v>
      </c>
      <c r="E9" s="176">
        <v>0</v>
      </c>
      <c r="F9" s="176">
        <v>0</v>
      </c>
    </row>
    <row r="10" spans="1:7" ht="22.15" customHeight="1" thickBot="1">
      <c r="B10" s="174" t="s">
        <v>420</v>
      </c>
      <c r="C10" s="175" t="s">
        <v>10</v>
      </c>
      <c r="D10" s="176">
        <v>-7367253.6798997391</v>
      </c>
      <c r="E10" s="144"/>
      <c r="F10" s="178"/>
    </row>
    <row r="11" spans="1:7" ht="22.15" customHeight="1" thickBot="1">
      <c r="B11" s="174" t="s">
        <v>421</v>
      </c>
      <c r="C11" s="175" t="s">
        <v>12</v>
      </c>
      <c r="D11" s="176">
        <v>0</v>
      </c>
      <c r="E11" s="144"/>
      <c r="F11" s="178"/>
    </row>
    <row r="12" spans="1:7" ht="22.15" customHeight="1" thickBot="1">
      <c r="B12" s="179" t="s">
        <v>422</v>
      </c>
      <c r="C12" s="175" t="s">
        <v>18</v>
      </c>
      <c r="D12" s="176">
        <v>17066110.3108497</v>
      </c>
      <c r="E12" s="180"/>
      <c r="F12" s="181"/>
    </row>
    <row r="13" spans="1:7" ht="22.15" customHeight="1" thickBot="1">
      <c r="B13" s="174"/>
      <c r="C13" s="130"/>
      <c r="D13" s="182">
        <v>2</v>
      </c>
      <c r="E13" s="130"/>
      <c r="F13" s="130"/>
      <c r="G13" s="127"/>
    </row>
    <row r="14" spans="1:7" ht="22.15" customHeight="1" thickBot="1">
      <c r="B14" s="179" t="s">
        <v>423</v>
      </c>
      <c r="C14" s="130"/>
      <c r="D14" s="183" t="s">
        <v>190</v>
      </c>
      <c r="E14" s="107"/>
      <c r="F14" s="107"/>
    </row>
    <row r="15" spans="1:7" ht="22.15" customHeight="1" thickBot="1">
      <c r="B15" s="174" t="s">
        <v>424</v>
      </c>
      <c r="C15" s="175" t="s">
        <v>24</v>
      </c>
      <c r="D15" s="176">
        <v>1313103.7577057162</v>
      </c>
      <c r="E15" s="107"/>
      <c r="F15" s="107"/>
    </row>
    <row r="16" spans="1:7" ht="22.15" customHeight="1" thickBot="1">
      <c r="B16" s="174" t="s">
        <v>425</v>
      </c>
      <c r="C16" s="175" t="s">
        <v>26</v>
      </c>
      <c r="D16" s="176">
        <v>0</v>
      </c>
      <c r="E16" s="107"/>
      <c r="F16" s="107"/>
    </row>
    <row r="17" spans="2:6" ht="22.15" customHeight="1" thickBot="1">
      <c r="B17" s="174" t="s">
        <v>426</v>
      </c>
      <c r="C17" s="175" t="s">
        <v>28</v>
      </c>
      <c r="D17" s="176">
        <v>-2573089.9695977601</v>
      </c>
      <c r="E17" s="107"/>
      <c r="F17" s="107"/>
    </row>
    <row r="18" spans="2:6" ht="22.15" customHeight="1" thickBot="1">
      <c r="B18" s="174" t="s">
        <v>427</v>
      </c>
      <c r="C18" s="175" t="s">
        <v>30</v>
      </c>
      <c r="D18" s="176">
        <v>0</v>
      </c>
      <c r="E18" s="107"/>
      <c r="F18" s="107"/>
    </row>
    <row r="19" spans="2:6" ht="22.15" customHeight="1" thickBot="1">
      <c r="B19" s="179" t="s">
        <v>428</v>
      </c>
      <c r="C19" s="175" t="s">
        <v>38</v>
      </c>
      <c r="D19" s="176">
        <v>15806124.098957699</v>
      </c>
      <c r="E19" s="107"/>
      <c r="F19" s="107"/>
    </row>
    <row r="20" spans="2:6" ht="22.15" customHeight="1" thickBot="1">
      <c r="B20" s="179" t="s">
        <v>429</v>
      </c>
      <c r="C20" s="175" t="s">
        <v>40</v>
      </c>
      <c r="D20" s="176">
        <v>0</v>
      </c>
      <c r="E20" s="107"/>
      <c r="F20" s="107"/>
    </row>
    <row r="21" spans="2:6" ht="22.15" customHeight="1" thickBot="1">
      <c r="B21" s="179" t="s">
        <v>430</v>
      </c>
      <c r="C21" s="175" t="s">
        <v>42</v>
      </c>
      <c r="D21" s="176">
        <v>0</v>
      </c>
      <c r="E21" s="107"/>
      <c r="F21" s="107"/>
    </row>
    <row r="22" spans="2:6" ht="22.15" customHeight="1" thickBot="1">
      <c r="B22" s="179" t="s">
        <v>431</v>
      </c>
      <c r="C22" s="130"/>
      <c r="D22" s="181"/>
      <c r="E22" s="107"/>
      <c r="F22" s="107"/>
    </row>
    <row r="23" spans="2:6" ht="22.15" customHeight="1" thickBot="1">
      <c r="B23" s="174" t="s">
        <v>432</v>
      </c>
      <c r="C23" s="175" t="s">
        <v>78</v>
      </c>
      <c r="D23" s="176"/>
      <c r="E23" s="107"/>
      <c r="F23" s="107"/>
    </row>
    <row r="24" spans="2:6" ht="22.15" customHeight="1" thickBot="1">
      <c r="B24" s="174" t="s">
        <v>439</v>
      </c>
      <c r="C24" s="175" t="s">
        <v>80</v>
      </c>
      <c r="D24" s="176"/>
      <c r="E24" s="107"/>
      <c r="F24" s="107"/>
    </row>
    <row r="25" spans="2:6" ht="22.15" customHeight="1" thickBot="1">
      <c r="B25" s="174" t="s">
        <v>434</v>
      </c>
      <c r="C25" s="175" t="s">
        <v>82</v>
      </c>
      <c r="D25" s="176"/>
      <c r="E25" s="107"/>
      <c r="F25" s="107"/>
    </row>
    <row r="26" spans="2:6" ht="22.15" customHeight="1" thickBot="1">
      <c r="B26" s="174" t="s">
        <v>435</v>
      </c>
      <c r="C26" s="175" t="s">
        <v>177</v>
      </c>
      <c r="D26" s="176"/>
      <c r="E26" s="107"/>
      <c r="F26" s="107"/>
    </row>
    <row r="27" spans="2:6" ht="22.15" customHeight="1" thickBot="1">
      <c r="B27" s="174" t="s">
        <v>436</v>
      </c>
      <c r="C27" s="175" t="s">
        <v>178</v>
      </c>
      <c r="D27" s="176"/>
      <c r="E27" s="107"/>
      <c r="F27" s="107"/>
    </row>
    <row r="28" spans="2:6" ht="22.15" customHeight="1" thickBot="1">
      <c r="B28" s="174" t="s">
        <v>440</v>
      </c>
      <c r="C28" s="175" t="s">
        <v>441</v>
      </c>
      <c r="D28" s="176">
        <v>6765820.7317726901</v>
      </c>
      <c r="E28" s="107"/>
      <c r="F28" s="107"/>
    </row>
    <row r="29" spans="2:6" ht="22.15" customHeight="1" thickBot="1">
      <c r="B29" s="179" t="s">
        <v>442</v>
      </c>
      <c r="C29" s="130"/>
      <c r="D29" s="181"/>
      <c r="E29" s="107"/>
      <c r="F29" s="107"/>
    </row>
    <row r="30" spans="2:6" ht="22.15" customHeight="1" thickBot="1">
      <c r="B30" s="174" t="s">
        <v>443</v>
      </c>
      <c r="C30" s="175" t="s">
        <v>84</v>
      </c>
      <c r="D30" s="176"/>
      <c r="E30" s="107"/>
      <c r="F30" s="107"/>
    </row>
    <row r="31" spans="2:6" ht="22.15" customHeight="1" thickBot="1">
      <c r="B31" s="174" t="s">
        <v>444</v>
      </c>
      <c r="C31" s="175" t="s">
        <v>87</v>
      </c>
      <c r="D31" s="176"/>
      <c r="E31" s="107"/>
      <c r="F31" s="107"/>
    </row>
    <row r="32" spans="2:6" ht="22.15" customHeight="1" thickBot="1">
      <c r="B32" s="174" t="s">
        <v>445</v>
      </c>
      <c r="C32" s="175" t="s">
        <v>89</v>
      </c>
      <c r="D32" s="176"/>
      <c r="E32" s="107"/>
      <c r="F32" s="107"/>
    </row>
    <row r="33" spans="2:6" ht="22.15" customHeight="1" thickBot="1">
      <c r="B33" s="174" t="s">
        <v>446</v>
      </c>
      <c r="C33" s="175" t="s">
        <v>91</v>
      </c>
      <c r="D33" s="176"/>
      <c r="E33" s="107"/>
      <c r="F33" s="107"/>
    </row>
    <row r="34" spans="2:6" ht="22.15" customHeight="1" thickBot="1">
      <c r="B34" s="174" t="s">
        <v>447</v>
      </c>
      <c r="C34" s="175" t="s">
        <v>93</v>
      </c>
      <c r="D34" s="176"/>
      <c r="E34" s="107"/>
      <c r="F34" s="107"/>
    </row>
    <row r="35" spans="2:6" ht="22.15" customHeight="1" thickBot="1">
      <c r="B35" s="174" t="s">
        <v>448</v>
      </c>
      <c r="C35" s="175" t="s">
        <v>95</v>
      </c>
      <c r="D35" s="176">
        <v>0</v>
      </c>
      <c r="E35" s="107"/>
      <c r="F35" s="107"/>
    </row>
    <row r="36" spans="2:6" ht="22.15" customHeight="1" thickBot="1">
      <c r="B36" s="179" t="s">
        <v>449</v>
      </c>
      <c r="C36" s="130"/>
      <c r="D36" s="181"/>
      <c r="E36" s="107"/>
      <c r="F36" s="107"/>
    </row>
    <row r="37" spans="2:6" ht="22.15" customHeight="1" thickBot="1">
      <c r="B37" s="174" t="s">
        <v>450</v>
      </c>
      <c r="C37" s="175" t="s">
        <v>97</v>
      </c>
      <c r="D37" s="176">
        <v>0</v>
      </c>
      <c r="E37" s="107"/>
      <c r="F37" s="107"/>
    </row>
    <row r="38" spans="2:6" ht="22.15" customHeight="1" thickBot="1">
      <c r="B38" s="179" t="s">
        <v>430</v>
      </c>
      <c r="C38" s="175" t="s">
        <v>98</v>
      </c>
      <c r="D38" s="176">
        <v>15806124.098957699</v>
      </c>
      <c r="E38" s="107"/>
      <c r="F38" s="107"/>
    </row>
    <row r="40" spans="2:6">
      <c r="B40" s="127" t="s">
        <v>596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showGridLines="0" zoomScale="85" zoomScaleNormal="85" workbookViewId="0">
      <selection sqref="A1:C1"/>
    </sheetView>
  </sheetViews>
  <sheetFormatPr defaultColWidth="9.1328125" defaultRowHeight="13.5"/>
  <cols>
    <col min="1" max="1" width="42.265625" style="106" customWidth="1"/>
    <col min="2" max="2" width="30.3984375" style="106" bestFit="1" customWidth="1"/>
    <col min="3" max="3" width="34.73046875" style="106" bestFit="1" customWidth="1"/>
    <col min="4" max="4" width="40.3984375" style="106" bestFit="1" customWidth="1"/>
    <col min="5" max="5" width="29.86328125" style="106" bestFit="1" customWidth="1"/>
    <col min="6" max="6" width="18.3984375" style="106" customWidth="1"/>
    <col min="7" max="7" width="25.86328125" style="106" bestFit="1" customWidth="1"/>
    <col min="8" max="8" width="48.1328125" style="106" bestFit="1" customWidth="1"/>
    <col min="9" max="9" width="19.86328125" style="106" customWidth="1"/>
    <col min="10" max="10" width="29.59765625" style="106" customWidth="1"/>
    <col min="11" max="11" width="12.86328125" style="106" bestFit="1" customWidth="1"/>
    <col min="12" max="13" width="12.1328125" style="106" bestFit="1" customWidth="1"/>
    <col min="14" max="14" width="23.59765625" style="106" bestFit="1" customWidth="1"/>
    <col min="15" max="15" width="20.73046875" style="106" bestFit="1" customWidth="1"/>
    <col min="16" max="16" width="17" style="106" bestFit="1" customWidth="1"/>
    <col min="17" max="17" width="30.59765625" style="106" bestFit="1" customWidth="1"/>
    <col min="18" max="16384" width="9.1328125" style="106"/>
  </cols>
  <sheetData>
    <row r="1" spans="1:17" ht="17.649999999999999">
      <c r="A1" s="245" t="s">
        <v>519</v>
      </c>
      <c r="B1" s="245"/>
      <c r="C1" s="245"/>
      <c r="D1" s="105"/>
      <c r="E1" s="105"/>
      <c r="F1" s="105"/>
      <c r="G1" s="105"/>
      <c r="H1" s="105"/>
      <c r="I1" s="105"/>
      <c r="J1" s="105"/>
      <c r="K1" s="105"/>
      <c r="L1" s="105"/>
      <c r="M1" s="105"/>
      <c r="N1" s="105"/>
      <c r="O1" s="105"/>
      <c r="P1" s="105"/>
      <c r="Q1" s="105"/>
    </row>
    <row r="2" spans="1:17" ht="15.4" thickBot="1">
      <c r="A2" s="244" t="s">
        <v>520</v>
      </c>
      <c r="B2" s="244"/>
      <c r="C2" s="244"/>
      <c r="D2" s="105"/>
      <c r="E2" s="105"/>
      <c r="F2" s="105"/>
      <c r="G2" s="105"/>
      <c r="H2" s="105"/>
      <c r="I2" s="105"/>
      <c r="J2" s="105"/>
      <c r="K2" s="105"/>
      <c r="L2" s="105"/>
      <c r="M2" s="105"/>
      <c r="N2" s="105"/>
      <c r="O2" s="105"/>
      <c r="P2" s="105"/>
      <c r="Q2" s="105"/>
    </row>
    <row r="3" spans="1:17" ht="68.45" customHeight="1" thickBot="1">
      <c r="D3" s="107"/>
      <c r="E3" s="107"/>
      <c r="F3" s="107"/>
      <c r="G3" s="107"/>
      <c r="H3" s="107"/>
      <c r="I3" s="243" t="s">
        <v>529</v>
      </c>
      <c r="J3" s="211"/>
      <c r="K3" s="211"/>
      <c r="L3" s="211"/>
      <c r="M3" s="211"/>
      <c r="N3" s="212"/>
      <c r="O3" s="243" t="s">
        <v>530</v>
      </c>
      <c r="P3" s="212"/>
      <c r="Q3" s="108" t="s">
        <v>531</v>
      </c>
    </row>
    <row r="4" spans="1:17" ht="48" customHeight="1" thickBot="1">
      <c r="A4" s="108" t="s">
        <v>521</v>
      </c>
      <c r="B4" s="108" t="s">
        <v>522</v>
      </c>
      <c r="C4" s="108" t="s">
        <v>523</v>
      </c>
      <c r="D4" s="108" t="s">
        <v>524</v>
      </c>
      <c r="E4" s="108" t="s">
        <v>525</v>
      </c>
      <c r="F4" s="108" t="s">
        <v>526</v>
      </c>
      <c r="G4" s="108" t="s">
        <v>527</v>
      </c>
      <c r="H4" s="108" t="s">
        <v>528</v>
      </c>
      <c r="I4" s="108" t="s">
        <v>532</v>
      </c>
      <c r="J4" s="108" t="s">
        <v>533</v>
      </c>
      <c r="K4" s="108" t="s">
        <v>534</v>
      </c>
      <c r="L4" s="108" t="s">
        <v>535</v>
      </c>
      <c r="M4" s="108" t="s">
        <v>536</v>
      </c>
      <c r="N4" s="108" t="s">
        <v>537</v>
      </c>
      <c r="O4" s="108" t="s">
        <v>538</v>
      </c>
      <c r="P4" s="108" t="s">
        <v>539</v>
      </c>
      <c r="Q4" s="108" t="s">
        <v>540</v>
      </c>
    </row>
    <row r="5" spans="1:17" ht="13.9" thickBot="1">
      <c r="A5" s="109" t="s">
        <v>2</v>
      </c>
      <c r="B5" s="109" t="s">
        <v>161</v>
      </c>
      <c r="C5" s="109" t="s">
        <v>162</v>
      </c>
      <c r="D5" s="109" t="s">
        <v>163</v>
      </c>
      <c r="E5" s="109" t="s">
        <v>164</v>
      </c>
      <c r="F5" s="109" t="s">
        <v>165</v>
      </c>
      <c r="G5" s="109" t="s">
        <v>166</v>
      </c>
      <c r="H5" s="109" t="s">
        <v>167</v>
      </c>
      <c r="I5" s="108" t="s">
        <v>235</v>
      </c>
      <c r="J5" s="108" t="s">
        <v>236</v>
      </c>
      <c r="K5" s="108" t="s">
        <v>197</v>
      </c>
      <c r="L5" s="108" t="s">
        <v>208</v>
      </c>
      <c r="M5" s="108" t="s">
        <v>209</v>
      </c>
      <c r="N5" s="108" t="s">
        <v>210</v>
      </c>
      <c r="O5" s="108" t="s">
        <v>211</v>
      </c>
      <c r="P5" s="108" t="s">
        <v>212</v>
      </c>
      <c r="Q5" s="108" t="s">
        <v>213</v>
      </c>
    </row>
    <row r="6" spans="1:17" ht="14.25" customHeight="1" thickBot="1">
      <c r="A6" s="110" t="s">
        <v>597</v>
      </c>
      <c r="B6" s="110" t="s">
        <v>598</v>
      </c>
      <c r="C6" s="110" t="s">
        <v>599</v>
      </c>
      <c r="D6" s="110" t="s">
        <v>600</v>
      </c>
      <c r="E6" s="110" t="s">
        <v>601</v>
      </c>
      <c r="F6" s="110" t="s">
        <v>602</v>
      </c>
      <c r="G6" s="110" t="s">
        <v>603</v>
      </c>
      <c r="H6" s="110" t="s">
        <v>604</v>
      </c>
      <c r="I6" s="193">
        <v>0</v>
      </c>
      <c r="J6" s="193">
        <v>0</v>
      </c>
      <c r="K6" s="193">
        <v>0</v>
      </c>
      <c r="L6" s="193">
        <v>0</v>
      </c>
      <c r="M6" s="194"/>
      <c r="N6" s="193">
        <v>0</v>
      </c>
      <c r="O6" s="194" t="s">
        <v>605</v>
      </c>
      <c r="P6" s="194">
        <v>0</v>
      </c>
      <c r="Q6" s="194" t="s">
        <v>606</v>
      </c>
    </row>
    <row r="7" spans="1:17" ht="14.25" customHeight="1" thickBot="1">
      <c r="A7" s="110" t="s">
        <v>597</v>
      </c>
      <c r="B7" s="110" t="s">
        <v>607</v>
      </c>
      <c r="C7" s="110" t="s">
        <v>599</v>
      </c>
      <c r="D7" s="110" t="s">
        <v>608</v>
      </c>
      <c r="E7" s="110" t="s">
        <v>609</v>
      </c>
      <c r="F7" s="110" t="s">
        <v>602</v>
      </c>
      <c r="G7" s="110" t="s">
        <v>603</v>
      </c>
      <c r="H7" s="110" t="s">
        <v>604</v>
      </c>
      <c r="I7" s="193">
        <v>1</v>
      </c>
      <c r="J7" s="193">
        <v>1</v>
      </c>
      <c r="K7" s="193">
        <v>1</v>
      </c>
      <c r="L7" s="193">
        <v>0</v>
      </c>
      <c r="M7" s="194" t="s">
        <v>610</v>
      </c>
      <c r="N7" s="193">
        <v>1</v>
      </c>
      <c r="O7" s="194" t="s">
        <v>605</v>
      </c>
      <c r="P7" s="194">
        <v>0</v>
      </c>
      <c r="Q7" s="194" t="s">
        <v>606</v>
      </c>
    </row>
    <row r="8" spans="1:17" ht="14.45" customHeight="1" thickBot="1">
      <c r="A8" s="110" t="s">
        <v>597</v>
      </c>
      <c r="B8" s="110" t="s">
        <v>611</v>
      </c>
      <c r="C8" s="110" t="s">
        <v>612</v>
      </c>
      <c r="D8" s="110" t="s">
        <v>613</v>
      </c>
      <c r="E8" s="110" t="s">
        <v>614</v>
      </c>
      <c r="F8" s="110" t="s">
        <v>602</v>
      </c>
      <c r="G8" s="110" t="s">
        <v>603</v>
      </c>
      <c r="H8" s="110"/>
      <c r="I8" s="193">
        <v>1</v>
      </c>
      <c r="J8" s="193">
        <v>1</v>
      </c>
      <c r="K8" s="193">
        <v>1</v>
      </c>
      <c r="L8" s="193">
        <v>0</v>
      </c>
      <c r="M8" s="194" t="s">
        <v>610</v>
      </c>
      <c r="N8" s="193">
        <v>1</v>
      </c>
      <c r="O8" s="194" t="s">
        <v>605</v>
      </c>
      <c r="P8" s="194">
        <v>0</v>
      </c>
      <c r="Q8" s="194" t="s">
        <v>606</v>
      </c>
    </row>
    <row r="9" spans="1:17" ht="17.25">
      <c r="A9" s="111"/>
    </row>
    <row r="10" spans="1:17">
      <c r="A10" s="127" t="s">
        <v>596</v>
      </c>
    </row>
    <row r="11" spans="1:17" ht="30" customHeight="1"/>
    <row r="12" spans="1:17" ht="48.6" customHeight="1"/>
    <row r="18" spans="1:1" ht="17.25">
      <c r="A18" s="111"/>
    </row>
  </sheetData>
  <mergeCells count="4">
    <mergeCell ref="I3:N3"/>
    <mergeCell ref="O3:P3"/>
    <mergeCell ref="A2:C2"/>
    <mergeCell ref="A1:C1"/>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5"/>
  <sheetViews>
    <sheetView workbookViewId="0">
      <selection activeCell="B1" sqref="B1"/>
    </sheetView>
  </sheetViews>
  <sheetFormatPr defaultRowHeight="14.25"/>
  <cols>
    <col min="1" max="1" width="78.86328125" customWidth="1"/>
  </cols>
  <sheetData>
    <row r="1" spans="1:6" ht="23.25">
      <c r="A1" s="2" t="s">
        <v>463</v>
      </c>
      <c r="B1" s="102" t="s">
        <v>589</v>
      </c>
    </row>
    <row r="2" spans="1:6" ht="18" thickBot="1">
      <c r="A2" s="2" t="s">
        <v>464</v>
      </c>
    </row>
    <row r="3" spans="1:6" ht="74.650000000000006" thickBot="1">
      <c r="A3" s="4" t="s">
        <v>453</v>
      </c>
      <c r="B3" s="4" t="s">
        <v>454</v>
      </c>
      <c r="C3" s="4" t="s">
        <v>455</v>
      </c>
      <c r="D3" s="4" t="s">
        <v>456</v>
      </c>
      <c r="E3" s="4" t="s">
        <v>413</v>
      </c>
      <c r="F3" s="4" t="s">
        <v>414</v>
      </c>
    </row>
    <row r="4" spans="1:6" ht="14.65" thickBot="1">
      <c r="A4" s="4" t="s">
        <v>2</v>
      </c>
      <c r="B4" s="4" t="s">
        <v>161</v>
      </c>
      <c r="C4" s="4" t="s">
        <v>162</v>
      </c>
      <c r="D4" s="4" t="s">
        <v>166</v>
      </c>
      <c r="E4" s="4" t="s">
        <v>167</v>
      </c>
      <c r="F4" s="4" t="s">
        <v>168</v>
      </c>
    </row>
    <row r="5" spans="1:6" ht="14.65" thickBot="1">
      <c r="A5" s="3"/>
      <c r="B5" s="3"/>
      <c r="C5" s="3"/>
      <c r="D5" s="3"/>
      <c r="E5" s="3"/>
      <c r="F5" s="3"/>
    </row>
    <row r="6" spans="1:6" ht="14.65" thickBot="1">
      <c r="A6" s="3"/>
      <c r="B6" s="3"/>
      <c r="C6" s="3"/>
      <c r="D6" s="3"/>
      <c r="E6" s="3"/>
      <c r="F6" s="3"/>
    </row>
    <row r="7" spans="1:6" ht="14.65" thickBot="1">
      <c r="A7" s="3"/>
      <c r="B7" s="3"/>
      <c r="C7" s="3"/>
      <c r="D7" s="3"/>
      <c r="E7" s="3"/>
      <c r="F7" s="3"/>
    </row>
    <row r="8" spans="1:6" ht="14.65" thickBot="1">
      <c r="A8" s="5" t="s">
        <v>423</v>
      </c>
      <c r="B8" s="3"/>
      <c r="C8" s="5" t="s">
        <v>190</v>
      </c>
      <c r="D8" s="3"/>
      <c r="E8" s="3"/>
      <c r="F8" s="3"/>
    </row>
    <row r="9" spans="1:6" ht="14.65" thickBot="1">
      <c r="A9" s="6" t="s">
        <v>457</v>
      </c>
      <c r="B9" s="5" t="s">
        <v>20</v>
      </c>
      <c r="C9" s="3"/>
      <c r="D9" s="3"/>
      <c r="E9" s="3"/>
      <c r="F9" s="3"/>
    </row>
    <row r="10" spans="1:6" ht="14.65" thickBot="1">
      <c r="A10" s="6" t="s">
        <v>420</v>
      </c>
      <c r="B10" s="5" t="s">
        <v>10</v>
      </c>
      <c r="C10" s="3"/>
      <c r="D10" s="3"/>
      <c r="E10" s="3"/>
      <c r="F10" s="3"/>
    </row>
    <row r="11" spans="1:6" ht="14.65" thickBot="1">
      <c r="A11" s="6" t="s">
        <v>427</v>
      </c>
      <c r="B11" s="5" t="s">
        <v>30</v>
      </c>
      <c r="C11" s="3"/>
      <c r="D11" s="3"/>
      <c r="E11" s="3"/>
      <c r="F11" s="3"/>
    </row>
    <row r="12" spans="1:6" ht="14.65" thickBot="1">
      <c r="A12" s="5" t="s">
        <v>428</v>
      </c>
      <c r="B12" s="5" t="s">
        <v>38</v>
      </c>
      <c r="C12" s="3"/>
      <c r="D12" s="3"/>
      <c r="E12" s="3"/>
      <c r="F12" s="3"/>
    </row>
    <row r="13" spans="1:6" ht="14.65" thickBot="1">
      <c r="A13" s="6" t="s">
        <v>458</v>
      </c>
      <c r="B13" s="5" t="s">
        <v>40</v>
      </c>
      <c r="C13" s="3"/>
      <c r="D13" s="3"/>
      <c r="E13" s="3"/>
      <c r="F13" s="3"/>
    </row>
    <row r="14" spans="1:6" ht="14.65" thickBot="1">
      <c r="A14" s="5" t="s">
        <v>465</v>
      </c>
      <c r="B14" s="5" t="s">
        <v>42</v>
      </c>
      <c r="C14" s="3"/>
      <c r="D14" s="3"/>
      <c r="E14" s="3"/>
      <c r="F14" s="3"/>
    </row>
    <row r="15" spans="1:6" ht="14.65" thickBot="1">
      <c r="A15" s="5" t="s">
        <v>431</v>
      </c>
      <c r="B15" s="3"/>
      <c r="C15" s="3"/>
      <c r="D15" s="3"/>
      <c r="E15" s="3"/>
      <c r="F15" s="3"/>
    </row>
    <row r="16" spans="1:6" ht="14.65" thickBot="1">
      <c r="A16" s="6" t="s">
        <v>459</v>
      </c>
      <c r="B16" s="5" t="s">
        <v>58</v>
      </c>
      <c r="C16" s="3"/>
      <c r="D16" s="3"/>
      <c r="E16" s="3"/>
      <c r="F16" s="3"/>
    </row>
    <row r="17" spans="1:6" ht="14.65" thickBot="1">
      <c r="A17" s="6" t="s">
        <v>460</v>
      </c>
      <c r="B17" s="5" t="s">
        <v>60</v>
      </c>
      <c r="C17" s="3"/>
      <c r="D17" s="3"/>
      <c r="E17" s="3"/>
      <c r="F17" s="3"/>
    </row>
    <row r="18" spans="1:6" ht="14.65" thickBot="1">
      <c r="A18" s="6" t="s">
        <v>432</v>
      </c>
      <c r="B18" s="5" t="s">
        <v>78</v>
      </c>
      <c r="C18" s="3"/>
      <c r="D18" s="3"/>
      <c r="E18" s="3"/>
      <c r="F18" s="3"/>
    </row>
    <row r="19" spans="1:6" ht="14.65" thickBot="1">
      <c r="A19" s="6" t="s">
        <v>439</v>
      </c>
      <c r="B19" s="5" t="s">
        <v>80</v>
      </c>
      <c r="C19" s="3"/>
      <c r="D19" s="3"/>
      <c r="E19" s="3"/>
      <c r="F19" s="3"/>
    </row>
    <row r="20" spans="1:6" ht="25.15" thickBot="1">
      <c r="A20" s="6" t="s">
        <v>461</v>
      </c>
      <c r="B20" s="5" t="s">
        <v>82</v>
      </c>
      <c r="C20" s="3"/>
      <c r="D20" s="3"/>
      <c r="E20" s="3"/>
      <c r="F20" s="3"/>
    </row>
    <row r="21" spans="1:6" ht="14.65" thickBot="1">
      <c r="A21" s="6" t="s">
        <v>462</v>
      </c>
      <c r="B21" s="5" t="s">
        <v>177</v>
      </c>
      <c r="C21" s="3"/>
      <c r="D21" s="3"/>
      <c r="E21" s="3"/>
      <c r="F21" s="3"/>
    </row>
    <row r="22" spans="1:6" ht="14.65" thickBot="1">
      <c r="A22" s="6" t="s">
        <v>436</v>
      </c>
      <c r="B22" s="5" t="s">
        <v>178</v>
      </c>
      <c r="C22" s="3"/>
      <c r="D22" s="3"/>
      <c r="E22" s="3"/>
      <c r="F22" s="3"/>
    </row>
    <row r="23" spans="1:6" ht="14.65" thickBot="1">
      <c r="A23" s="6" t="s">
        <v>440</v>
      </c>
      <c r="B23" s="5" t="s">
        <v>441</v>
      </c>
      <c r="C23" s="3"/>
      <c r="D23" s="3"/>
      <c r="E23" s="3"/>
      <c r="F23" s="3"/>
    </row>
    <row r="24" spans="1:6" ht="14.65" thickBot="1">
      <c r="A24" s="5" t="s">
        <v>442</v>
      </c>
      <c r="B24" s="3"/>
      <c r="C24" s="3"/>
      <c r="D24" s="3"/>
      <c r="E24" s="3"/>
      <c r="F24" s="3"/>
    </row>
    <row r="25" spans="1:6" ht="14.65" thickBot="1">
      <c r="A25" s="6" t="s">
        <v>443</v>
      </c>
      <c r="B25" s="5" t="s">
        <v>84</v>
      </c>
      <c r="C25" s="3"/>
      <c r="D25" s="3"/>
      <c r="E25" s="3"/>
      <c r="F25" s="3"/>
    </row>
    <row r="26" spans="1:6" ht="37.5" thickBot="1">
      <c r="A26" s="6" t="s">
        <v>444</v>
      </c>
      <c r="B26" s="5" t="s">
        <v>87</v>
      </c>
      <c r="C26" s="3"/>
      <c r="D26" s="3"/>
      <c r="E26" s="3"/>
      <c r="F26" s="3"/>
    </row>
    <row r="27" spans="1:6" ht="25.15" thickBot="1">
      <c r="A27" s="6" t="s">
        <v>445</v>
      </c>
      <c r="B27" s="5" t="s">
        <v>89</v>
      </c>
      <c r="C27" s="3"/>
      <c r="D27" s="3"/>
      <c r="E27" s="3"/>
      <c r="F27" s="3"/>
    </row>
    <row r="28" spans="1:6" ht="25.15" thickBot="1">
      <c r="A28" s="6" t="s">
        <v>446</v>
      </c>
      <c r="B28" s="5" t="s">
        <v>91</v>
      </c>
      <c r="C28" s="3"/>
      <c r="D28" s="3"/>
      <c r="E28" s="3"/>
      <c r="F28" s="3"/>
    </row>
    <row r="29" spans="1:6" ht="14.65" thickBot="1">
      <c r="A29" s="6" t="s">
        <v>447</v>
      </c>
      <c r="B29" s="5" t="s">
        <v>93</v>
      </c>
      <c r="C29" s="3"/>
      <c r="D29" s="3"/>
      <c r="E29" s="3"/>
      <c r="F29" s="3"/>
    </row>
    <row r="30" spans="1:6" ht="14.65" thickBot="1">
      <c r="A30" s="6" t="s">
        <v>448</v>
      </c>
      <c r="B30" s="5" t="s">
        <v>95</v>
      </c>
      <c r="C30" s="3"/>
      <c r="D30" s="3"/>
      <c r="E30" s="3"/>
      <c r="F30" s="3"/>
    </row>
    <row r="31" spans="1:6" ht="14.65" thickBot="1">
      <c r="A31" s="3"/>
      <c r="B31" s="3"/>
      <c r="C31" s="3"/>
      <c r="D31" s="3"/>
      <c r="E31" s="3"/>
      <c r="F31" s="3"/>
    </row>
    <row r="32" spans="1:6" ht="14.65" thickBot="1">
      <c r="A32" s="3"/>
      <c r="B32" s="3"/>
      <c r="C32" s="4" t="s">
        <v>190</v>
      </c>
      <c r="D32" s="3"/>
      <c r="E32" s="3"/>
      <c r="F32" s="3"/>
    </row>
    <row r="33" spans="1:6" ht="14.65" thickBot="1">
      <c r="A33" s="5" t="s">
        <v>449</v>
      </c>
      <c r="B33" s="3"/>
      <c r="C33" s="3"/>
      <c r="D33" s="3"/>
      <c r="E33" s="3"/>
      <c r="F33" s="3"/>
    </row>
    <row r="34" spans="1:6" ht="14.65" thickBot="1">
      <c r="A34" s="6" t="s">
        <v>450</v>
      </c>
      <c r="B34" s="5" t="s">
        <v>97</v>
      </c>
      <c r="C34" s="3"/>
      <c r="D34" s="3"/>
      <c r="E34" s="3"/>
      <c r="F34" s="3"/>
    </row>
    <row r="35" spans="1:6" ht="14.65" thickBot="1">
      <c r="A35" s="5" t="s">
        <v>430</v>
      </c>
      <c r="B35" s="5" t="s">
        <v>98</v>
      </c>
      <c r="C35" s="3"/>
      <c r="D35" s="3"/>
      <c r="E35" s="3"/>
      <c r="F35"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1"/>
  <sheetViews>
    <sheetView workbookViewId="0">
      <selection activeCell="B1" sqref="B1"/>
    </sheetView>
  </sheetViews>
  <sheetFormatPr defaultRowHeight="14.25"/>
  <cols>
    <col min="1" max="1" width="63.265625" customWidth="1"/>
    <col min="2" max="3" width="14.73046875" customWidth="1"/>
  </cols>
  <sheetData>
    <row r="1" spans="1:3" ht="23.25">
      <c r="A1" s="2" t="s">
        <v>466</v>
      </c>
      <c r="B1" s="102" t="s">
        <v>589</v>
      </c>
    </row>
    <row r="2" spans="1:3" ht="18" thickBot="1">
      <c r="A2" s="2" t="s">
        <v>467</v>
      </c>
    </row>
    <row r="3" spans="1:3" ht="49.9"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190</v>
      </c>
    </row>
    <row r="9" spans="1:3" ht="14.65" thickBot="1">
      <c r="A9" s="6" t="s">
        <v>457</v>
      </c>
      <c r="B9" s="5" t="s">
        <v>20</v>
      </c>
      <c r="C9" s="3"/>
    </row>
    <row r="10" spans="1:3" ht="14.65" thickBot="1">
      <c r="A10" s="6" t="s">
        <v>420</v>
      </c>
      <c r="B10" s="5" t="s">
        <v>10</v>
      </c>
      <c r="C10" s="3"/>
    </row>
    <row r="11" spans="1:3" ht="25.15" thickBot="1">
      <c r="A11" s="6" t="s">
        <v>468</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14.65" thickBot="1">
      <c r="A16" s="6" t="s">
        <v>459</v>
      </c>
      <c r="B16" s="5" t="s">
        <v>58</v>
      </c>
      <c r="C16" s="3"/>
    </row>
    <row r="17" spans="1:3" ht="14.65" thickBot="1">
      <c r="A17" s="6" t="s">
        <v>460</v>
      </c>
      <c r="B17" s="5" t="s">
        <v>60</v>
      </c>
      <c r="C17" s="3"/>
    </row>
    <row r="18" spans="1:3" ht="14.65" thickBot="1">
      <c r="A18" s="6" t="s">
        <v>439</v>
      </c>
      <c r="B18" s="5" t="s">
        <v>80</v>
      </c>
      <c r="C18" s="3"/>
    </row>
    <row r="19" spans="1:3" ht="37.5" thickBot="1">
      <c r="A19" s="6" t="s">
        <v>461</v>
      </c>
      <c r="B19" s="5" t="s">
        <v>82</v>
      </c>
      <c r="C19" s="3"/>
    </row>
    <row r="20" spans="1:3" ht="25.15" thickBot="1">
      <c r="A20" s="6" t="s">
        <v>462</v>
      </c>
      <c r="B20" s="5" t="s">
        <v>177</v>
      </c>
      <c r="C20" s="3"/>
    </row>
    <row r="21" spans="1:3" ht="14.65" thickBot="1">
      <c r="A21" s="6" t="s">
        <v>436</v>
      </c>
      <c r="B21" s="5" t="s">
        <v>178</v>
      </c>
      <c r="C21"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9"/>
  <sheetViews>
    <sheetView workbookViewId="0">
      <selection activeCell="B1" sqref="B1"/>
    </sheetView>
  </sheetViews>
  <sheetFormatPr defaultRowHeight="14.25"/>
  <cols>
    <col min="1" max="1" width="51.86328125" customWidth="1"/>
  </cols>
  <sheetData>
    <row r="1" spans="1:3" ht="21">
      <c r="A1" s="2" t="s">
        <v>469</v>
      </c>
      <c r="B1" s="101" t="s">
        <v>589</v>
      </c>
    </row>
    <row r="2" spans="1:3" ht="18" thickBot="1">
      <c r="A2" s="71" t="s">
        <v>470</v>
      </c>
    </row>
    <row r="3" spans="1:3" ht="74.650000000000006"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190</v>
      </c>
    </row>
    <row r="9" spans="1:3" ht="14.65" thickBot="1">
      <c r="A9" s="6" t="s">
        <v>457</v>
      </c>
      <c r="B9" s="5" t="s">
        <v>20</v>
      </c>
      <c r="C9" s="3"/>
    </row>
    <row r="10" spans="1:3" ht="14.65" thickBot="1">
      <c r="A10" s="6" t="s">
        <v>420</v>
      </c>
      <c r="B10" s="5" t="s">
        <v>10</v>
      </c>
      <c r="C10" s="3"/>
    </row>
    <row r="11" spans="1:3" ht="25.15" thickBot="1">
      <c r="A11" s="6" t="s">
        <v>427</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25.15" thickBot="1">
      <c r="A16" s="6" t="s">
        <v>459</v>
      </c>
      <c r="B16" s="5" t="s">
        <v>58</v>
      </c>
      <c r="C16" s="3"/>
    </row>
    <row r="17" spans="1:3" ht="25.15" thickBot="1">
      <c r="A17" s="6" t="s">
        <v>460</v>
      </c>
      <c r="B17" s="5" t="s">
        <v>60</v>
      </c>
      <c r="C17" s="3"/>
    </row>
    <row r="18" spans="1:3" ht="25.15" thickBot="1">
      <c r="A18" s="6" t="s">
        <v>439</v>
      </c>
      <c r="B18" s="5" t="s">
        <v>80</v>
      </c>
      <c r="C18" s="3"/>
    </row>
    <row r="19" spans="1:3" ht="37.5" thickBot="1">
      <c r="A19" s="6" t="s">
        <v>461</v>
      </c>
      <c r="B19" s="5" t="s">
        <v>82</v>
      </c>
      <c r="C19" s="3"/>
    </row>
    <row r="20" spans="1:3" ht="25.15" thickBot="1">
      <c r="A20" s="6" t="s">
        <v>462</v>
      </c>
      <c r="B20" s="5" t="s">
        <v>177</v>
      </c>
      <c r="C20" s="3"/>
    </row>
    <row r="21" spans="1:3" ht="25.15" thickBot="1">
      <c r="A21" s="6" t="s">
        <v>436</v>
      </c>
      <c r="B21" s="5" t="s">
        <v>178</v>
      </c>
      <c r="C21" s="3"/>
    </row>
    <row r="22" spans="1:3" ht="14.65" thickBot="1">
      <c r="A22" s="6" t="s">
        <v>440</v>
      </c>
      <c r="B22" s="5" t="s">
        <v>441</v>
      </c>
      <c r="C22" s="3"/>
    </row>
    <row r="23" spans="1:3" ht="14.65" thickBot="1">
      <c r="A23" s="5" t="s">
        <v>442</v>
      </c>
      <c r="B23" s="3"/>
      <c r="C23" s="3"/>
    </row>
    <row r="24" spans="1:3" ht="25.15" thickBot="1">
      <c r="A24" s="6" t="s">
        <v>443</v>
      </c>
      <c r="B24" s="5" t="s">
        <v>84</v>
      </c>
      <c r="C24" s="3"/>
    </row>
    <row r="25" spans="1:3" ht="49.9" thickBot="1">
      <c r="A25" s="6" t="s">
        <v>444</v>
      </c>
      <c r="B25" s="5" t="s">
        <v>87</v>
      </c>
      <c r="C25" s="3"/>
    </row>
    <row r="26" spans="1:3" ht="37.5" thickBot="1">
      <c r="A26" s="6" t="s">
        <v>445</v>
      </c>
      <c r="B26" s="5" t="s">
        <v>89</v>
      </c>
      <c r="C26" s="3"/>
    </row>
    <row r="27" spans="1:3" ht="37.5" thickBot="1">
      <c r="A27" s="6" t="s">
        <v>446</v>
      </c>
      <c r="B27" s="5" t="s">
        <v>91</v>
      </c>
      <c r="C27" s="3"/>
    </row>
    <row r="28" spans="1:3" ht="14.65" thickBot="1">
      <c r="A28" s="6" t="s">
        <v>447</v>
      </c>
      <c r="B28" s="5" t="s">
        <v>93</v>
      </c>
      <c r="C28" s="3"/>
    </row>
    <row r="29" spans="1:3" ht="14.65" thickBot="1">
      <c r="A29" s="6" t="s">
        <v>448</v>
      </c>
      <c r="B29" s="5" t="s">
        <v>95</v>
      </c>
      <c r="C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4.25"/>
  <cols>
    <col min="2" max="2" width="36.1328125" customWidth="1"/>
    <col min="3" max="3" width="48.73046875" customWidth="1"/>
    <col min="4" max="4" width="13.3984375" customWidth="1"/>
    <col min="5" max="5" width="14.265625" customWidth="1"/>
  </cols>
  <sheetData>
    <row r="3" spans="2:5">
      <c r="B3" s="9" t="s">
        <v>541</v>
      </c>
    </row>
    <row r="5" spans="2:5">
      <c r="B5" t="s">
        <v>542</v>
      </c>
    </row>
    <row r="7" spans="2:5">
      <c r="B7" s="13" t="s">
        <v>543</v>
      </c>
      <c r="C7" s="16"/>
    </row>
    <row r="8" spans="2:5">
      <c r="B8" s="14" t="s">
        <v>544</v>
      </c>
      <c r="C8" s="16"/>
    </row>
    <row r="9" spans="2:5" ht="30.75" thickBot="1">
      <c r="B9" s="15" t="s">
        <v>545</v>
      </c>
      <c r="C9" s="16"/>
      <c r="D9" s="1" t="s">
        <v>572</v>
      </c>
      <c r="E9" s="1" t="s">
        <v>573</v>
      </c>
    </row>
    <row r="10" spans="2:5" ht="40.9" thickBot="1">
      <c r="B10" s="17" t="s">
        <v>546</v>
      </c>
      <c r="C10" s="17" t="s">
        <v>547</v>
      </c>
      <c r="D10" s="1">
        <v>1</v>
      </c>
      <c r="E10" s="1"/>
    </row>
    <row r="11" spans="2:5" ht="51" thickBot="1">
      <c r="B11" s="17" t="s">
        <v>548</v>
      </c>
      <c r="C11" s="17" t="s">
        <v>549</v>
      </c>
      <c r="D11" s="1"/>
      <c r="E11" s="1"/>
    </row>
    <row r="12" spans="2:5" ht="40.9" thickBot="1">
      <c r="B12" s="17" t="s">
        <v>550</v>
      </c>
      <c r="C12" s="17" t="s">
        <v>551</v>
      </c>
      <c r="D12" s="1"/>
      <c r="E12" s="1"/>
    </row>
    <row r="13" spans="2:5" ht="61.15" thickBot="1">
      <c r="B13" s="17" t="s">
        <v>552</v>
      </c>
      <c r="C13" s="17" t="s">
        <v>553</v>
      </c>
      <c r="D13" s="1"/>
      <c r="E13" s="1"/>
    </row>
    <row r="14" spans="2:5" ht="40.9" thickBot="1">
      <c r="B14" s="17" t="s">
        <v>554</v>
      </c>
      <c r="C14" s="17" t="s">
        <v>555</v>
      </c>
      <c r="D14" s="1"/>
      <c r="E14" s="1"/>
    </row>
    <row r="15" spans="2:5" ht="40.9" thickBot="1">
      <c r="B15" s="17" t="s">
        <v>556</v>
      </c>
      <c r="C15" s="17" t="s">
        <v>557</v>
      </c>
      <c r="D15" s="1"/>
      <c r="E15" s="1"/>
    </row>
    <row r="16" spans="2:5" ht="30.75" thickBot="1">
      <c r="B16" s="17" t="s">
        <v>558</v>
      </c>
      <c r="C16" s="17" t="s">
        <v>559</v>
      </c>
      <c r="D16" s="1"/>
      <c r="E16" s="1"/>
    </row>
    <row r="17" spans="2:5" ht="30.75" thickBot="1">
      <c r="B17" s="17" t="s">
        <v>560</v>
      </c>
      <c r="C17" s="17" t="s">
        <v>561</v>
      </c>
      <c r="D17" s="1"/>
      <c r="E17" s="1"/>
    </row>
    <row r="18" spans="2:5" ht="30.75" thickBot="1">
      <c r="B18" s="17" t="s">
        <v>562</v>
      </c>
      <c r="C18" s="17" t="s">
        <v>563</v>
      </c>
      <c r="D18" s="1"/>
      <c r="E18" s="1"/>
    </row>
    <row r="19" spans="2:5" ht="40.9" thickBot="1">
      <c r="B19" s="17" t="s">
        <v>564</v>
      </c>
      <c r="C19" s="17" t="s">
        <v>565</v>
      </c>
      <c r="D19" s="1" t="s">
        <v>574</v>
      </c>
      <c r="E19" s="1" t="s">
        <v>574</v>
      </c>
    </row>
    <row r="20" spans="2:5" ht="30.75" thickBot="1">
      <c r="B20" s="17" t="s">
        <v>566</v>
      </c>
      <c r="C20" s="17" t="s">
        <v>567</v>
      </c>
      <c r="D20" s="1" t="s">
        <v>574</v>
      </c>
      <c r="E20" s="1" t="s">
        <v>574</v>
      </c>
    </row>
    <row r="21" spans="2:5" ht="40.9" thickBot="1">
      <c r="B21" s="17" t="s">
        <v>568</v>
      </c>
      <c r="C21" s="17" t="s">
        <v>569</v>
      </c>
    </row>
    <row r="22" spans="2:5" ht="40.9" thickBot="1">
      <c r="B22" s="17" t="s">
        <v>570</v>
      </c>
      <c r="C22" s="17" t="s">
        <v>571</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7"/>
  <sheetViews>
    <sheetView showGridLines="0" workbookViewId="0">
      <selection activeCell="A8" sqref="A8:C8"/>
    </sheetView>
  </sheetViews>
  <sheetFormatPr defaultRowHeight="14.25"/>
  <cols>
    <col min="1" max="1" width="60" customWidth="1"/>
    <col min="3" max="3" width="13.86328125" bestFit="1" customWidth="1"/>
    <col min="5" max="6" width="18.265625" customWidth="1"/>
  </cols>
  <sheetData>
    <row r="1" spans="1:6" ht="17.649999999999999">
      <c r="A1" s="2" t="s">
        <v>471</v>
      </c>
      <c r="C1" t="s">
        <v>592</v>
      </c>
    </row>
    <row r="2" spans="1:6" ht="17.649999999999999">
      <c r="A2" s="71" t="s">
        <v>472</v>
      </c>
    </row>
    <row r="3" spans="1:6" ht="18" thickBot="1">
      <c r="A3" s="71" t="s">
        <v>473</v>
      </c>
    </row>
    <row r="4" spans="1:6" ht="14.65" thickBot="1">
      <c r="A4" s="60"/>
      <c r="B4" s="60"/>
      <c r="C4" s="76" t="s">
        <v>2</v>
      </c>
      <c r="D4" s="50"/>
      <c r="E4" s="50"/>
      <c r="F4" s="50"/>
    </row>
    <row r="5" spans="1:6" ht="14.65" thickBot="1">
      <c r="A5" s="73" t="s">
        <v>474</v>
      </c>
      <c r="B5" s="74" t="s">
        <v>233</v>
      </c>
      <c r="C5" s="89">
        <v>2888974.9525139998</v>
      </c>
      <c r="D5" s="60"/>
      <c r="E5" s="91">
        <v>2</v>
      </c>
      <c r="F5" s="91">
        <v>3</v>
      </c>
    </row>
    <row r="6" spans="1:6" ht="62.25" thickBot="1">
      <c r="A6" s="60"/>
      <c r="B6" s="60"/>
      <c r="C6" s="60"/>
      <c r="D6" s="60"/>
      <c r="E6" s="61" t="s">
        <v>475</v>
      </c>
      <c r="F6" s="70" t="s">
        <v>476</v>
      </c>
    </row>
    <row r="7" spans="1:6" ht="14.65" thickBot="1">
      <c r="A7" s="60"/>
      <c r="B7" s="60"/>
      <c r="C7" s="60"/>
      <c r="D7" s="60"/>
      <c r="E7" s="66" t="s">
        <v>161</v>
      </c>
      <c r="F7" s="78" t="s">
        <v>162</v>
      </c>
    </row>
    <row r="8" spans="1:6" ht="26.45" customHeight="1" thickBot="1">
      <c r="A8" s="249" t="s">
        <v>477</v>
      </c>
      <c r="B8" s="250"/>
      <c r="C8" s="250"/>
      <c r="D8" s="80" t="s">
        <v>247</v>
      </c>
      <c r="E8" s="88">
        <v>14700.498</v>
      </c>
      <c r="F8" s="88">
        <v>20384.195</v>
      </c>
    </row>
    <row r="9" spans="1:6" ht="26.45" customHeight="1" thickBot="1">
      <c r="A9" s="246" t="s">
        <v>478</v>
      </c>
      <c r="B9" s="247"/>
      <c r="C9" s="248"/>
      <c r="D9" s="54" t="s">
        <v>4</v>
      </c>
      <c r="E9" s="88">
        <v>1064713.348</v>
      </c>
      <c r="F9" s="88">
        <v>679492.73800000001</v>
      </c>
    </row>
    <row r="10" spans="1:6" ht="39.6" customHeight="1" thickBot="1">
      <c r="A10" s="246" t="s">
        <v>479</v>
      </c>
      <c r="B10" s="247"/>
      <c r="C10" s="248"/>
      <c r="D10" s="5" t="s">
        <v>6</v>
      </c>
      <c r="E10" s="88">
        <v>2010785.8239999998</v>
      </c>
      <c r="F10" s="88">
        <v>740021.87300000002</v>
      </c>
    </row>
    <row r="11" spans="1:6" ht="26.45" customHeight="1" thickBot="1">
      <c r="A11" s="246" t="s">
        <v>480</v>
      </c>
      <c r="B11" s="247"/>
      <c r="C11" s="248"/>
      <c r="D11" s="5" t="s">
        <v>8</v>
      </c>
      <c r="E11" s="88">
        <v>9231407.7960000001</v>
      </c>
      <c r="F11" s="88">
        <v>5494499.8490000004</v>
      </c>
    </row>
    <row r="12" spans="1:6" ht="26.45" customHeight="1" thickBot="1">
      <c r="A12" s="246" t="s">
        <v>481</v>
      </c>
      <c r="B12" s="247"/>
      <c r="C12" s="248"/>
      <c r="D12" s="5" t="s">
        <v>10</v>
      </c>
      <c r="E12" s="88">
        <v>1207716.2849999999</v>
      </c>
      <c r="F12" s="88">
        <v>2540120.9539999999</v>
      </c>
    </row>
    <row r="13" spans="1:6" ht="39.6" customHeight="1" thickBot="1">
      <c r="A13" s="246" t="s">
        <v>482</v>
      </c>
      <c r="B13" s="247"/>
      <c r="C13" s="248"/>
      <c r="D13" s="5" t="s">
        <v>12</v>
      </c>
      <c r="E13" s="88">
        <v>166303.83300000001</v>
      </c>
      <c r="F13" s="88">
        <v>434531.413</v>
      </c>
    </row>
    <row r="14" spans="1:6" ht="39.6" customHeight="1" thickBot="1">
      <c r="A14" s="246" t="s">
        <v>483</v>
      </c>
      <c r="B14" s="247"/>
      <c r="C14" s="248"/>
      <c r="D14" s="5" t="s">
        <v>14</v>
      </c>
      <c r="E14" s="88">
        <v>2070711.963</v>
      </c>
      <c r="F14" s="88">
        <v>3109280.58</v>
      </c>
    </row>
    <row r="15" spans="1:6" ht="26.45" customHeight="1" thickBot="1">
      <c r="A15" s="246" t="s">
        <v>484</v>
      </c>
      <c r="B15" s="247"/>
      <c r="C15" s="248"/>
      <c r="D15" s="5" t="s">
        <v>16</v>
      </c>
      <c r="E15" s="88">
        <v>2057116.3230000001</v>
      </c>
      <c r="F15" s="88">
        <v>804918.01599999995</v>
      </c>
    </row>
    <row r="16" spans="1:6" ht="26.45" customHeight="1" thickBot="1">
      <c r="A16" s="246" t="s">
        <v>485</v>
      </c>
      <c r="B16" s="247"/>
      <c r="C16" s="248"/>
      <c r="D16" s="5" t="s">
        <v>18</v>
      </c>
      <c r="E16" s="88">
        <v>3261.8879999999999</v>
      </c>
      <c r="F16" s="88">
        <v>1837.6410000000001</v>
      </c>
    </row>
    <row r="17" spans="1:6" ht="26.45" customHeight="1" thickBot="1">
      <c r="A17" s="246" t="s">
        <v>486</v>
      </c>
      <c r="B17" s="247"/>
      <c r="C17" s="248"/>
      <c r="D17" s="5" t="s">
        <v>20</v>
      </c>
      <c r="E17" s="88">
        <v>0</v>
      </c>
      <c r="F17" s="88">
        <v>0</v>
      </c>
    </row>
    <row r="18" spans="1:6" ht="26.45" customHeight="1" thickBot="1">
      <c r="A18" s="246" t="s">
        <v>487</v>
      </c>
      <c r="B18" s="247"/>
      <c r="C18" s="248"/>
      <c r="D18" s="5" t="s">
        <v>22</v>
      </c>
      <c r="E18" s="88">
        <v>0</v>
      </c>
      <c r="F18" s="88">
        <v>0</v>
      </c>
    </row>
    <row r="19" spans="1:6" ht="39.6" customHeight="1" thickBot="1">
      <c r="A19" s="246" t="s">
        <v>488</v>
      </c>
      <c r="B19" s="247"/>
      <c r="C19" s="248"/>
      <c r="D19" s="5" t="s">
        <v>24</v>
      </c>
      <c r="E19" s="88">
        <v>0</v>
      </c>
      <c r="F19" s="88">
        <v>0</v>
      </c>
    </row>
    <row r="20" spans="1:6" ht="26.45" customHeight="1" thickBot="1">
      <c r="A20" s="246" t="s">
        <v>274</v>
      </c>
      <c r="B20" s="247"/>
      <c r="C20" s="248"/>
      <c r="D20" s="5" t="s">
        <v>26</v>
      </c>
      <c r="E20" s="88">
        <v>0</v>
      </c>
      <c r="F20" s="88">
        <v>0</v>
      </c>
    </row>
    <row r="21" spans="1:6" ht="26.45" customHeight="1" thickBot="1">
      <c r="A21" s="246" t="s">
        <v>275</v>
      </c>
      <c r="B21" s="247"/>
      <c r="C21" s="248"/>
      <c r="D21" s="5" t="s">
        <v>28</v>
      </c>
      <c r="E21" s="88">
        <v>0</v>
      </c>
      <c r="F21" s="88">
        <v>0</v>
      </c>
    </row>
    <row r="22" spans="1:6" ht="39.6" customHeight="1" thickBot="1">
      <c r="A22" s="246" t="s">
        <v>276</v>
      </c>
      <c r="B22" s="247"/>
      <c r="C22" s="248"/>
      <c r="D22" s="5" t="s">
        <v>30</v>
      </c>
      <c r="E22" s="88">
        <v>0</v>
      </c>
      <c r="F22" s="88">
        <v>0</v>
      </c>
    </row>
    <row r="23" spans="1:6" ht="26.45" customHeight="1" thickBot="1">
      <c r="A23" s="246" t="s">
        <v>277</v>
      </c>
      <c r="B23" s="247"/>
      <c r="C23" s="248"/>
      <c r="D23" s="5" t="s">
        <v>32</v>
      </c>
      <c r="E23" s="88">
        <v>71379.376999999993</v>
      </c>
      <c r="F23" s="88">
        <v>0</v>
      </c>
    </row>
    <row r="24" spans="1:6">
      <c r="A24" s="7"/>
    </row>
    <row r="25" spans="1:6">
      <c r="A25" s="7"/>
    </row>
    <row r="26" spans="1:6" ht="18" thickBot="1">
      <c r="A26" s="71" t="s">
        <v>489</v>
      </c>
    </row>
    <row r="27" spans="1:6" ht="14.65" thickBot="1">
      <c r="A27" s="60"/>
      <c r="B27" s="60"/>
      <c r="C27" s="76" t="s">
        <v>163</v>
      </c>
      <c r="D27" s="60"/>
      <c r="E27" s="60"/>
      <c r="F27" s="60"/>
    </row>
    <row r="28" spans="1:6" ht="14.65" thickBot="1">
      <c r="A28" s="73" t="s">
        <v>490</v>
      </c>
      <c r="B28" s="74" t="s">
        <v>38</v>
      </c>
      <c r="C28" s="77">
        <v>0</v>
      </c>
      <c r="D28" s="60"/>
      <c r="E28" s="60"/>
      <c r="F28" s="60"/>
    </row>
    <row r="29" spans="1:6" ht="62.25" thickBot="1">
      <c r="A29" s="60"/>
      <c r="B29" s="60"/>
      <c r="C29" s="60"/>
      <c r="D29" s="60"/>
      <c r="E29" s="61" t="s">
        <v>475</v>
      </c>
      <c r="F29" s="70" t="s">
        <v>491</v>
      </c>
    </row>
    <row r="30" spans="1:6" ht="14.65" thickBot="1">
      <c r="A30" s="60"/>
      <c r="B30" s="60"/>
      <c r="C30" s="60"/>
      <c r="D30" s="60"/>
      <c r="E30" s="66" t="s">
        <v>164</v>
      </c>
      <c r="F30" s="78" t="s">
        <v>165</v>
      </c>
    </row>
    <row r="31" spans="1:6" ht="39.6" customHeight="1" thickBot="1">
      <c r="A31" s="249" t="s">
        <v>492</v>
      </c>
      <c r="B31" s="250"/>
      <c r="C31" s="250"/>
      <c r="D31" s="80" t="s">
        <v>40</v>
      </c>
      <c r="E31" s="79">
        <v>0</v>
      </c>
      <c r="F31" s="59">
        <v>0</v>
      </c>
    </row>
    <row r="32" spans="1:6" ht="39.6" customHeight="1" thickBot="1">
      <c r="A32" s="246" t="s">
        <v>493</v>
      </c>
      <c r="B32" s="247"/>
      <c r="C32" s="248"/>
      <c r="D32" s="54" t="s">
        <v>42</v>
      </c>
      <c r="E32" s="3">
        <v>0</v>
      </c>
      <c r="F32" s="3">
        <v>0</v>
      </c>
    </row>
    <row r="33" spans="1:6" ht="26.45" customHeight="1" thickBot="1">
      <c r="A33" s="246" t="s">
        <v>494</v>
      </c>
      <c r="B33" s="247"/>
      <c r="C33" s="248"/>
      <c r="D33" s="5" t="s">
        <v>44</v>
      </c>
      <c r="E33" s="3">
        <v>0</v>
      </c>
      <c r="F33" s="3">
        <v>0</v>
      </c>
    </row>
    <row r="34" spans="1:6" ht="26.45" customHeight="1" thickBot="1">
      <c r="A34" s="246" t="s">
        <v>495</v>
      </c>
      <c r="B34" s="247"/>
      <c r="C34" s="248"/>
      <c r="D34" s="5" t="s">
        <v>46</v>
      </c>
      <c r="E34" s="3">
        <v>0</v>
      </c>
      <c r="F34" s="3">
        <v>0</v>
      </c>
    </row>
    <row r="35" spans="1:6" ht="26.45" customHeight="1" thickBot="1">
      <c r="A35" s="246" t="s">
        <v>496</v>
      </c>
      <c r="B35" s="247"/>
      <c r="C35" s="248"/>
      <c r="D35" s="5" t="s">
        <v>48</v>
      </c>
      <c r="E35" s="3">
        <v>0</v>
      </c>
      <c r="F35" s="3">
        <v>0</v>
      </c>
    </row>
    <row r="36" spans="1:6">
      <c r="A36" s="7"/>
    </row>
    <row r="37" spans="1:6">
      <c r="A37" s="7"/>
    </row>
    <row r="38" spans="1:6" ht="18" thickBot="1">
      <c r="A38" s="2" t="s">
        <v>497</v>
      </c>
    </row>
    <row r="39" spans="1:6" ht="14.65" thickBot="1">
      <c r="A39" s="60"/>
      <c r="B39" s="60"/>
      <c r="C39" s="57" t="s">
        <v>166</v>
      </c>
    </row>
    <row r="40" spans="1:6" ht="14.65" thickBot="1">
      <c r="A40" s="57" t="s">
        <v>498</v>
      </c>
      <c r="B40" s="85" t="s">
        <v>58</v>
      </c>
      <c r="C40" s="90">
        <v>2888974.9525139998</v>
      </c>
    </row>
    <row r="41" spans="1:6" ht="14.65" thickBot="1">
      <c r="A41" s="83" t="s">
        <v>356</v>
      </c>
      <c r="B41" s="86" t="s">
        <v>60</v>
      </c>
      <c r="C41" s="90">
        <v>8954113.2916391008</v>
      </c>
    </row>
    <row r="42" spans="1:6" ht="14.65" thickBot="1">
      <c r="A42" s="18" t="s">
        <v>499</v>
      </c>
      <c r="B42" s="86" t="s">
        <v>62</v>
      </c>
      <c r="C42" s="90">
        <v>4029350.9812375903</v>
      </c>
    </row>
    <row r="43" spans="1:6" ht="14.65" thickBot="1">
      <c r="A43" s="18" t="s">
        <v>500</v>
      </c>
      <c r="B43" s="86" t="s">
        <v>64</v>
      </c>
      <c r="C43" s="90">
        <v>2238528.3229097701</v>
      </c>
    </row>
    <row r="44" spans="1:6" ht="14.65" thickBot="1">
      <c r="A44" s="18" t="s">
        <v>501</v>
      </c>
      <c r="B44" s="86" t="s">
        <v>66</v>
      </c>
      <c r="C44" s="90">
        <v>2888974.9525139998</v>
      </c>
    </row>
    <row r="45" spans="1:6" ht="14.65" thickBot="1">
      <c r="A45" s="84" t="s">
        <v>502</v>
      </c>
      <c r="B45" s="87" t="s">
        <v>68</v>
      </c>
      <c r="C45" s="90">
        <v>458688.99999999994</v>
      </c>
    </row>
    <row r="46" spans="1:6" ht="14.65" thickBot="1">
      <c r="A46" s="81"/>
      <c r="B46" s="75"/>
      <c r="C46" s="19" t="s">
        <v>166</v>
      </c>
    </row>
    <row r="47" spans="1:6" ht="14.65" thickBot="1">
      <c r="A47" s="20" t="s">
        <v>317</v>
      </c>
      <c r="B47" s="20" t="s">
        <v>78</v>
      </c>
      <c r="C47" s="90">
        <v>2888974.9525139998</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showGridLines="0" workbookViewId="0">
      <selection activeCell="B1" sqref="B1"/>
    </sheetView>
  </sheetViews>
  <sheetFormatPr defaultRowHeight="14.25"/>
  <cols>
    <col min="1" max="1" width="93.59765625" bestFit="1" customWidth="1"/>
    <col min="6" max="9" width="27.1328125" customWidth="1"/>
  </cols>
  <sheetData>
    <row r="1" spans="1:9" ht="17.649999999999999">
      <c r="A1" s="2" t="s">
        <v>503</v>
      </c>
      <c r="B1" t="s">
        <v>592</v>
      </c>
    </row>
    <row r="2" spans="1:9" ht="18" thickBot="1">
      <c r="A2" s="2" t="s">
        <v>504</v>
      </c>
    </row>
    <row r="3" spans="1:9" ht="25.15" thickBot="1">
      <c r="A3" s="3"/>
      <c r="B3" s="3"/>
      <c r="C3" s="4" t="s">
        <v>505</v>
      </c>
      <c r="D3" s="4" t="s">
        <v>506</v>
      </c>
      <c r="E3" s="3"/>
      <c r="F3" s="236" t="s">
        <v>505</v>
      </c>
      <c r="G3" s="235"/>
      <c r="H3" s="236" t="s">
        <v>506</v>
      </c>
      <c r="I3" s="235"/>
    </row>
    <row r="4" spans="1:9" ht="25.5" thickBot="1">
      <c r="A4" s="3"/>
      <c r="B4" s="3"/>
      <c r="C4" s="4" t="s">
        <v>507</v>
      </c>
      <c r="D4" s="4" t="s">
        <v>508</v>
      </c>
      <c r="E4" s="3"/>
      <c r="F4" s="3"/>
      <c r="G4" s="3"/>
      <c r="H4" s="3"/>
      <c r="I4" s="3"/>
    </row>
    <row r="5" spans="1:9" ht="14.65" thickBot="1">
      <c r="A5" s="3"/>
      <c r="B5" s="3"/>
      <c r="C5" s="5" t="s">
        <v>2</v>
      </c>
      <c r="D5" s="5" t="s">
        <v>161</v>
      </c>
      <c r="E5" s="3"/>
      <c r="F5" s="3"/>
      <c r="G5" s="3"/>
      <c r="H5" s="3"/>
      <c r="I5" s="3"/>
    </row>
    <row r="6" spans="1:9" ht="14.65" thickBot="1">
      <c r="A6" s="5" t="s">
        <v>473</v>
      </c>
      <c r="B6" s="5" t="s">
        <v>233</v>
      </c>
      <c r="C6" s="3"/>
      <c r="D6" s="3"/>
      <c r="E6" s="3"/>
      <c r="F6" s="3"/>
      <c r="G6" s="3"/>
      <c r="H6" s="3"/>
      <c r="I6" s="3"/>
    </row>
    <row r="7" spans="1:9" ht="37.5" thickBot="1">
      <c r="A7" s="3"/>
      <c r="B7" s="3"/>
      <c r="C7" s="3"/>
      <c r="D7" s="3"/>
      <c r="E7" s="3"/>
      <c r="F7" s="4" t="s">
        <v>475</v>
      </c>
      <c r="G7" s="4" t="s">
        <v>476</v>
      </c>
      <c r="H7" s="4" t="s">
        <v>475</v>
      </c>
      <c r="I7" s="4" t="s">
        <v>476</v>
      </c>
    </row>
    <row r="8" spans="1:9" ht="14.65" thickBot="1">
      <c r="A8" s="3"/>
      <c r="B8" s="3"/>
      <c r="C8" s="3"/>
      <c r="D8" s="3"/>
      <c r="E8" s="3"/>
      <c r="F8" s="4" t="s">
        <v>162</v>
      </c>
      <c r="G8" s="4" t="s">
        <v>163</v>
      </c>
      <c r="H8" s="4" t="s">
        <v>164</v>
      </c>
      <c r="I8" s="4" t="s">
        <v>165</v>
      </c>
    </row>
    <row r="9" spans="1:9" ht="26.45" customHeight="1" thickBot="1">
      <c r="A9" s="246" t="s">
        <v>477</v>
      </c>
      <c r="B9" s="247"/>
      <c r="C9" s="247"/>
      <c r="D9" s="248"/>
      <c r="E9" s="5" t="s">
        <v>247</v>
      </c>
      <c r="F9" s="3"/>
      <c r="G9" s="3"/>
      <c r="H9" s="3"/>
      <c r="I9" s="3"/>
    </row>
    <row r="10" spans="1:9" ht="26.45" customHeight="1" thickBot="1">
      <c r="A10" s="246" t="s">
        <v>478</v>
      </c>
      <c r="B10" s="247"/>
      <c r="C10" s="247"/>
      <c r="D10" s="248"/>
      <c r="E10" s="5" t="s">
        <v>4</v>
      </c>
      <c r="F10" s="3"/>
      <c r="G10" s="3"/>
      <c r="H10" s="3"/>
      <c r="I10" s="3"/>
    </row>
    <row r="11" spans="1:9" ht="26.45" customHeight="1" thickBot="1">
      <c r="A11" s="246" t="s">
        <v>479</v>
      </c>
      <c r="B11" s="247"/>
      <c r="C11" s="247"/>
      <c r="D11" s="248"/>
      <c r="E11" s="5" t="s">
        <v>6</v>
      </c>
      <c r="F11" s="3"/>
      <c r="G11" s="3"/>
      <c r="H11" s="3"/>
      <c r="I11" s="3"/>
    </row>
    <row r="12" spans="1:9" ht="26.45" customHeight="1" thickBot="1">
      <c r="A12" s="246" t="s">
        <v>480</v>
      </c>
      <c r="B12" s="247"/>
      <c r="C12" s="247"/>
      <c r="D12" s="248"/>
      <c r="E12" s="5" t="s">
        <v>8</v>
      </c>
      <c r="F12" s="3"/>
      <c r="G12" s="3"/>
      <c r="H12" s="3"/>
      <c r="I12" s="3"/>
    </row>
    <row r="13" spans="1:9" ht="26.45" customHeight="1" thickBot="1">
      <c r="A13" s="246" t="s">
        <v>481</v>
      </c>
      <c r="B13" s="247"/>
      <c r="C13" s="247"/>
      <c r="D13" s="248"/>
      <c r="E13" s="5" t="s">
        <v>10</v>
      </c>
      <c r="F13" s="3"/>
      <c r="G13" s="3"/>
      <c r="H13" s="3"/>
      <c r="I13" s="3"/>
    </row>
    <row r="14" spans="1:9" ht="26.45" customHeight="1" thickBot="1">
      <c r="A14" s="246" t="s">
        <v>482</v>
      </c>
      <c r="B14" s="247"/>
      <c r="C14" s="247"/>
      <c r="D14" s="248"/>
      <c r="E14" s="5" t="s">
        <v>12</v>
      </c>
      <c r="F14" s="3"/>
      <c r="G14" s="3"/>
      <c r="H14" s="3"/>
      <c r="I14" s="3"/>
    </row>
    <row r="15" spans="1:9" ht="26.45" customHeight="1" thickBot="1">
      <c r="A15" s="246" t="s">
        <v>483</v>
      </c>
      <c r="B15" s="247"/>
      <c r="C15" s="247"/>
      <c r="D15" s="248"/>
      <c r="E15" s="5" t="s">
        <v>14</v>
      </c>
      <c r="F15" s="3"/>
      <c r="G15" s="3"/>
      <c r="H15" s="3"/>
      <c r="I15" s="3"/>
    </row>
    <row r="16" spans="1:9" ht="26.45" customHeight="1" thickBot="1">
      <c r="A16" s="246" t="s">
        <v>484</v>
      </c>
      <c r="B16" s="247"/>
      <c r="C16" s="247"/>
      <c r="D16" s="248"/>
      <c r="E16" s="5" t="s">
        <v>16</v>
      </c>
      <c r="F16" s="3"/>
      <c r="G16" s="3"/>
      <c r="H16" s="3"/>
      <c r="I16" s="3"/>
    </row>
    <row r="17" spans="1:9" ht="26.45" customHeight="1" thickBot="1">
      <c r="A17" s="246" t="s">
        <v>485</v>
      </c>
      <c r="B17" s="247"/>
      <c r="C17" s="247"/>
      <c r="D17" s="248"/>
      <c r="E17" s="5" t="s">
        <v>18</v>
      </c>
      <c r="F17" s="3"/>
      <c r="G17" s="3"/>
      <c r="H17" s="3"/>
      <c r="I17" s="3"/>
    </row>
    <row r="18" spans="1:9" ht="26.45" customHeight="1" thickBot="1">
      <c r="A18" s="246" t="s">
        <v>486</v>
      </c>
      <c r="B18" s="247"/>
      <c r="C18" s="247"/>
      <c r="D18" s="248"/>
      <c r="E18" s="5" t="s">
        <v>20</v>
      </c>
      <c r="F18" s="3"/>
      <c r="G18" s="3"/>
      <c r="H18" s="3"/>
      <c r="I18" s="3"/>
    </row>
    <row r="19" spans="1:9" ht="14.65" thickBot="1">
      <c r="A19" s="246" t="s">
        <v>487</v>
      </c>
      <c r="B19" s="247"/>
      <c r="C19" s="247"/>
      <c r="D19" s="248"/>
      <c r="E19" s="5" t="s">
        <v>22</v>
      </c>
      <c r="F19" s="3"/>
      <c r="G19" s="3"/>
      <c r="H19" s="3"/>
      <c r="I19" s="3"/>
    </row>
    <row r="20" spans="1:9" ht="26.45" customHeight="1" thickBot="1">
      <c r="A20" s="246" t="s">
        <v>488</v>
      </c>
      <c r="B20" s="247"/>
      <c r="C20" s="247"/>
      <c r="D20" s="248"/>
      <c r="E20" s="5" t="s">
        <v>24</v>
      </c>
      <c r="F20" s="3"/>
      <c r="G20" s="3"/>
      <c r="H20" s="3"/>
      <c r="I20" s="3"/>
    </row>
    <row r="21" spans="1:9" ht="14.65" thickBot="1">
      <c r="A21" s="246" t="s">
        <v>274</v>
      </c>
      <c r="B21" s="247"/>
      <c r="C21" s="247"/>
      <c r="D21" s="248"/>
      <c r="E21" s="5" t="s">
        <v>26</v>
      </c>
      <c r="F21" s="3"/>
      <c r="G21" s="3"/>
      <c r="H21" s="3"/>
      <c r="I21" s="3"/>
    </row>
    <row r="22" spans="1:9" ht="14.65" thickBot="1">
      <c r="A22" s="246" t="s">
        <v>275</v>
      </c>
      <c r="B22" s="247"/>
      <c r="C22" s="247"/>
      <c r="D22" s="248"/>
      <c r="E22" s="5" t="s">
        <v>28</v>
      </c>
      <c r="F22" s="3"/>
      <c r="G22" s="3"/>
      <c r="H22" s="3"/>
      <c r="I22" s="3"/>
    </row>
    <row r="23" spans="1:9" ht="26.45" customHeight="1" thickBot="1">
      <c r="A23" s="246" t="s">
        <v>276</v>
      </c>
      <c r="B23" s="247"/>
      <c r="C23" s="247"/>
      <c r="D23" s="248"/>
      <c r="E23" s="5" t="s">
        <v>30</v>
      </c>
      <c r="F23" s="3"/>
      <c r="G23" s="3"/>
      <c r="H23" s="3"/>
      <c r="I23" s="3"/>
    </row>
    <row r="24" spans="1:9" ht="14.65" thickBot="1">
      <c r="A24" s="246" t="s">
        <v>277</v>
      </c>
      <c r="B24" s="247"/>
      <c r="C24" s="247"/>
      <c r="D24" s="248"/>
      <c r="E24" s="5" t="s">
        <v>32</v>
      </c>
      <c r="F24" s="3"/>
      <c r="G24" s="3"/>
      <c r="H24" s="3"/>
      <c r="I24" s="3"/>
    </row>
    <row r="25" spans="1:9" ht="17.25">
      <c r="A25" s="8"/>
    </row>
    <row r="26" spans="1:9" ht="17.649999999999999" thickBot="1">
      <c r="A26" s="8"/>
    </row>
    <row r="27" spans="1:9" ht="25.15" thickBot="1">
      <c r="A27" s="3"/>
      <c r="B27" s="3"/>
      <c r="C27" s="4" t="s">
        <v>505</v>
      </c>
      <c r="D27" s="4" t="s">
        <v>506</v>
      </c>
      <c r="E27" s="3"/>
      <c r="F27" s="236" t="s">
        <v>505</v>
      </c>
      <c r="G27" s="235"/>
      <c r="H27" s="236" t="s">
        <v>506</v>
      </c>
      <c r="I27" s="235"/>
    </row>
    <row r="28" spans="1:9" ht="25.5" thickBot="1">
      <c r="A28" s="3"/>
      <c r="B28" s="3"/>
      <c r="C28" s="4" t="s">
        <v>509</v>
      </c>
      <c r="D28" s="4" t="s">
        <v>510</v>
      </c>
      <c r="E28" s="3"/>
      <c r="F28" s="3"/>
      <c r="G28" s="3"/>
      <c r="H28" s="3"/>
      <c r="I28" s="3"/>
    </row>
    <row r="29" spans="1:9" ht="14.65" thickBot="1">
      <c r="A29" s="3"/>
      <c r="B29" s="3"/>
      <c r="C29" s="5" t="s">
        <v>166</v>
      </c>
      <c r="D29" s="5" t="s">
        <v>167</v>
      </c>
      <c r="E29" s="3"/>
      <c r="F29" s="3"/>
      <c r="G29" s="3"/>
      <c r="H29" s="3"/>
      <c r="I29" s="3"/>
    </row>
    <row r="30" spans="1:9" ht="14.65" thickBot="1">
      <c r="A30" s="5" t="s">
        <v>489</v>
      </c>
      <c r="B30" s="5" t="s">
        <v>38</v>
      </c>
      <c r="C30" s="3"/>
      <c r="D30" s="3"/>
      <c r="E30" s="3"/>
      <c r="F30" s="3"/>
      <c r="G30" s="3"/>
      <c r="H30" s="3"/>
      <c r="I30" s="3"/>
    </row>
    <row r="31" spans="1:9" ht="37.5" thickBot="1">
      <c r="A31" s="3"/>
      <c r="B31" s="3"/>
      <c r="C31" s="3"/>
      <c r="D31" s="3"/>
      <c r="E31" s="3"/>
      <c r="F31" s="4" t="s">
        <v>475</v>
      </c>
      <c r="G31" s="4" t="s">
        <v>491</v>
      </c>
      <c r="H31" s="4" t="s">
        <v>475</v>
      </c>
      <c r="I31" s="4" t="s">
        <v>491</v>
      </c>
    </row>
    <row r="32" spans="1:9" ht="14.65" thickBot="1">
      <c r="A32" s="3"/>
      <c r="B32" s="3"/>
      <c r="C32" s="3"/>
      <c r="D32" s="3"/>
      <c r="E32" s="3"/>
      <c r="F32" s="4" t="s">
        <v>168</v>
      </c>
      <c r="G32" s="4" t="s">
        <v>190</v>
      </c>
      <c r="H32" s="4" t="s">
        <v>191</v>
      </c>
      <c r="I32" s="4" t="s">
        <v>192</v>
      </c>
    </row>
    <row r="33" spans="1:9" ht="26.45" customHeight="1" thickBot="1">
      <c r="A33" s="246" t="s">
        <v>492</v>
      </c>
      <c r="B33" s="247"/>
      <c r="C33" s="247"/>
      <c r="D33" s="248"/>
      <c r="E33" s="5" t="s">
        <v>40</v>
      </c>
      <c r="F33" s="3"/>
      <c r="G33" s="3"/>
      <c r="H33" s="3"/>
      <c r="I33" s="3"/>
    </row>
    <row r="34" spans="1:9" ht="26.45" customHeight="1" thickBot="1">
      <c r="A34" s="246" t="s">
        <v>493</v>
      </c>
      <c r="B34" s="247"/>
      <c r="C34" s="247"/>
      <c r="D34" s="248"/>
      <c r="E34" s="5" t="s">
        <v>42</v>
      </c>
      <c r="F34" s="3"/>
      <c r="G34" s="3"/>
      <c r="H34" s="3"/>
      <c r="I34" s="3"/>
    </row>
    <row r="35" spans="1:9" ht="26.45" customHeight="1" thickBot="1">
      <c r="A35" s="246" t="s">
        <v>494</v>
      </c>
      <c r="B35" s="247"/>
      <c r="C35" s="247"/>
      <c r="D35" s="248"/>
      <c r="E35" s="5" t="s">
        <v>44</v>
      </c>
      <c r="F35" s="3"/>
      <c r="G35" s="3"/>
      <c r="H35" s="3"/>
      <c r="I35" s="3"/>
    </row>
    <row r="36" spans="1:9" ht="26.45" customHeight="1" thickBot="1">
      <c r="A36" s="246" t="s">
        <v>495</v>
      </c>
      <c r="B36" s="247"/>
      <c r="C36" s="247"/>
      <c r="D36" s="248"/>
      <c r="E36" s="5" t="s">
        <v>46</v>
      </c>
      <c r="F36" s="3"/>
      <c r="G36" s="3"/>
      <c r="H36" s="3"/>
      <c r="I36" s="3"/>
    </row>
    <row r="37" spans="1:9" ht="26.45" customHeight="1" thickBot="1">
      <c r="A37" s="246" t="s">
        <v>496</v>
      </c>
      <c r="B37" s="247"/>
      <c r="C37" s="247"/>
      <c r="D37" s="248"/>
      <c r="E37" s="5" t="s">
        <v>48</v>
      </c>
      <c r="F37" s="3"/>
      <c r="G37" s="3"/>
      <c r="H37" s="3"/>
      <c r="I37" s="3"/>
    </row>
    <row r="38" spans="1:9" ht="17.25">
      <c r="A38" s="8"/>
    </row>
    <row r="39" spans="1:9" ht="17.649999999999999" thickBot="1">
      <c r="A39" s="8"/>
    </row>
    <row r="40" spans="1:9" ht="14.65" thickBot="1">
      <c r="A40" s="236" t="s">
        <v>497</v>
      </c>
      <c r="B40" s="237"/>
      <c r="C40" s="237"/>
      <c r="D40" s="235"/>
    </row>
    <row r="41" spans="1:9" ht="14.65" thickBot="1">
      <c r="A41" s="3"/>
      <c r="B41" s="3"/>
      <c r="C41" s="4" t="s">
        <v>193</v>
      </c>
      <c r="D41" s="3"/>
    </row>
    <row r="42" spans="1:9" ht="14.65" thickBot="1">
      <c r="A42" s="6" t="s">
        <v>498</v>
      </c>
      <c r="B42" s="5" t="s">
        <v>58</v>
      </c>
      <c r="C42" s="3"/>
      <c r="D42" s="3"/>
    </row>
    <row r="43" spans="1:9" ht="14.65" thickBot="1">
      <c r="A43" s="6" t="s">
        <v>356</v>
      </c>
      <c r="B43" s="5" t="s">
        <v>60</v>
      </c>
      <c r="C43" s="3"/>
      <c r="D43" s="3"/>
    </row>
    <row r="44" spans="1:9" ht="14.65" thickBot="1">
      <c r="A44" s="6" t="s">
        <v>499</v>
      </c>
      <c r="B44" s="5" t="s">
        <v>62</v>
      </c>
      <c r="C44" s="3"/>
      <c r="D44" s="3"/>
    </row>
    <row r="45" spans="1:9" ht="14.65" thickBot="1">
      <c r="A45" s="6" t="s">
        <v>500</v>
      </c>
      <c r="B45" s="5" t="s">
        <v>64</v>
      </c>
      <c r="C45" s="3"/>
      <c r="D45" s="3"/>
    </row>
    <row r="46" spans="1:9" ht="14.65" thickBot="1">
      <c r="A46" s="6" t="s">
        <v>501</v>
      </c>
      <c r="B46" s="5" t="s">
        <v>66</v>
      </c>
      <c r="C46" s="3"/>
      <c r="D46" s="3"/>
    </row>
    <row r="47" spans="1:9" ht="14.65" thickBot="1">
      <c r="A47" s="6" t="s">
        <v>502</v>
      </c>
      <c r="B47" s="5" t="s">
        <v>68</v>
      </c>
      <c r="C47" s="3"/>
      <c r="D47" s="3"/>
    </row>
    <row r="48" spans="1:9" ht="14.65" thickBot="1">
      <c r="A48" s="3"/>
      <c r="B48" s="3"/>
      <c r="C48" s="4" t="s">
        <v>193</v>
      </c>
      <c r="D48" s="3"/>
    </row>
    <row r="49" spans="1:4" ht="14.65" thickBot="1">
      <c r="A49" s="5" t="s">
        <v>317</v>
      </c>
      <c r="B49" s="5" t="s">
        <v>78</v>
      </c>
      <c r="C49" s="3"/>
      <c r="D49" s="3"/>
    </row>
    <row r="50" spans="1:4" ht="14.65" thickBot="1">
      <c r="A50" s="3"/>
      <c r="B50" s="3"/>
      <c r="C50" s="3"/>
      <c r="D50" s="3"/>
    </row>
    <row r="51" spans="1:4" ht="39.6" customHeight="1" thickBot="1">
      <c r="A51" s="236" t="s">
        <v>511</v>
      </c>
      <c r="B51" s="235"/>
      <c r="C51" s="4" t="s">
        <v>505</v>
      </c>
      <c r="D51" s="4" t="s">
        <v>506</v>
      </c>
    </row>
    <row r="52" spans="1:4" ht="14.65" thickBot="1">
      <c r="A52" s="3"/>
      <c r="B52" s="3"/>
      <c r="C52" s="4" t="s">
        <v>194</v>
      </c>
      <c r="D52" s="4" t="s">
        <v>195</v>
      </c>
    </row>
    <row r="53" spans="1:4" ht="14.65" thickBot="1">
      <c r="A53" s="6" t="s">
        <v>512</v>
      </c>
      <c r="B53" s="5" t="s">
        <v>84</v>
      </c>
      <c r="C53" s="3"/>
      <c r="D53" s="3"/>
    </row>
    <row r="54" spans="1:4" ht="14.65" thickBot="1">
      <c r="A54" s="6" t="s">
        <v>513</v>
      </c>
      <c r="B54" s="5" t="s">
        <v>87</v>
      </c>
      <c r="C54" s="3"/>
      <c r="D54" s="3"/>
    </row>
    <row r="55" spans="1:4" ht="14.65" thickBot="1">
      <c r="A55" s="6" t="s">
        <v>514</v>
      </c>
      <c r="B55" s="5" t="s">
        <v>89</v>
      </c>
      <c r="C55" s="3"/>
      <c r="D55" s="3"/>
    </row>
    <row r="56" spans="1:4" ht="14.65" thickBot="1">
      <c r="A56" s="6" t="s">
        <v>515</v>
      </c>
      <c r="B56" s="5" t="s">
        <v>91</v>
      </c>
      <c r="C56" s="3"/>
      <c r="D56" s="3"/>
    </row>
    <row r="57" spans="1:4" ht="14.65" thickBot="1">
      <c r="A57" s="6" t="s">
        <v>516</v>
      </c>
      <c r="B57" s="5" t="s">
        <v>93</v>
      </c>
      <c r="C57" s="3"/>
      <c r="D57" s="3"/>
    </row>
    <row r="58" spans="1:4" ht="14.65" thickBot="1">
      <c r="A58" s="6" t="s">
        <v>517</v>
      </c>
      <c r="B58" s="5" t="s">
        <v>95</v>
      </c>
      <c r="C58" s="3"/>
      <c r="D58" s="3"/>
    </row>
    <row r="59" spans="1:4" ht="14.65" thickBot="1">
      <c r="A59" s="6" t="s">
        <v>518</v>
      </c>
      <c r="B59" s="5" t="s">
        <v>97</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62"/>
  <sheetViews>
    <sheetView showGridLines="0" zoomScale="85" zoomScaleNormal="85" workbookViewId="0"/>
  </sheetViews>
  <sheetFormatPr defaultColWidth="9.1328125" defaultRowHeight="13.5"/>
  <cols>
    <col min="1" max="1" width="75.73046875" style="106" customWidth="1"/>
    <col min="2" max="2" width="17" style="106" customWidth="1"/>
    <col min="3" max="3" width="31.59765625" style="106" customWidth="1"/>
    <col min="4" max="16384" width="9.1328125" style="106"/>
  </cols>
  <sheetData>
    <row r="1" spans="1:3" ht="14.25" customHeight="1">
      <c r="A1" s="191" t="s">
        <v>593</v>
      </c>
      <c r="B1" s="192"/>
      <c r="C1" s="192"/>
    </row>
    <row r="2" spans="1:3" ht="15" customHeight="1" thickBot="1">
      <c r="A2" s="192"/>
      <c r="B2" s="192"/>
      <c r="C2" s="192"/>
    </row>
    <row r="3" spans="1:3" ht="13.9" thickBot="1">
      <c r="A3" s="112"/>
      <c r="B3" s="112"/>
      <c r="C3" s="113" t="s">
        <v>0</v>
      </c>
    </row>
    <row r="4" spans="1:3" ht="13.9" thickBot="1">
      <c r="A4" s="114" t="s">
        <v>1</v>
      </c>
      <c r="B4" s="112"/>
      <c r="C4" s="115" t="s">
        <v>2</v>
      </c>
    </row>
    <row r="5" spans="1:3" ht="17.45" customHeight="1" thickBot="1">
      <c r="A5" s="116" t="s">
        <v>3</v>
      </c>
      <c r="B5" s="117" t="s">
        <v>4</v>
      </c>
      <c r="C5" s="118">
        <v>0</v>
      </c>
    </row>
    <row r="6" spans="1:3" ht="17.45" customHeight="1" thickBot="1">
      <c r="A6" s="116" t="s">
        <v>5</v>
      </c>
      <c r="B6" s="119" t="s">
        <v>6</v>
      </c>
      <c r="C6" s="118">
        <v>0</v>
      </c>
    </row>
    <row r="7" spans="1:3" ht="17.45" customHeight="1" thickBot="1">
      <c r="A7" s="116" t="s">
        <v>7</v>
      </c>
      <c r="B7" s="120" t="s">
        <v>8</v>
      </c>
      <c r="C7" s="118">
        <v>0</v>
      </c>
    </row>
    <row r="8" spans="1:3" ht="17.45" customHeight="1" thickBot="1">
      <c r="A8" s="116" t="s">
        <v>9</v>
      </c>
      <c r="B8" s="120" t="s">
        <v>10</v>
      </c>
      <c r="C8" s="118">
        <v>552792.54599999997</v>
      </c>
    </row>
    <row r="9" spans="1:3" ht="17.45" customHeight="1" thickBot="1">
      <c r="A9" s="116" t="s">
        <v>11</v>
      </c>
      <c r="B9" s="120" t="s">
        <v>12</v>
      </c>
      <c r="C9" s="118">
        <v>62573271.857486531</v>
      </c>
    </row>
    <row r="10" spans="1:3" ht="17.45" customHeight="1" thickBot="1">
      <c r="A10" s="121" t="s">
        <v>13</v>
      </c>
      <c r="B10" s="120" t="s">
        <v>14</v>
      </c>
      <c r="C10" s="118">
        <v>0</v>
      </c>
    </row>
    <row r="11" spans="1:3" ht="17.45" customHeight="1" thickBot="1">
      <c r="A11" s="121" t="s">
        <v>15</v>
      </c>
      <c r="B11" s="120" t="s">
        <v>16</v>
      </c>
      <c r="C11" s="118">
        <v>0</v>
      </c>
    </row>
    <row r="12" spans="1:3" ht="17.45" customHeight="1" thickBot="1">
      <c r="A12" s="121" t="s">
        <v>17</v>
      </c>
      <c r="B12" s="120" t="s">
        <v>18</v>
      </c>
      <c r="C12" s="118">
        <v>18304224.677999999</v>
      </c>
    </row>
    <row r="13" spans="1:3" ht="17.45" customHeight="1" thickBot="1">
      <c r="A13" s="122" t="s">
        <v>19</v>
      </c>
      <c r="B13" s="120" t="s">
        <v>20</v>
      </c>
      <c r="C13" s="118">
        <v>16323752.275</v>
      </c>
    </row>
    <row r="14" spans="1:3" ht="17.45" customHeight="1" thickBot="1">
      <c r="A14" s="122" t="s">
        <v>21</v>
      </c>
      <c r="B14" s="120" t="s">
        <v>22</v>
      </c>
      <c r="C14" s="118">
        <v>1980472.4029999999</v>
      </c>
    </row>
    <row r="15" spans="1:3" ht="17.45" customHeight="1" thickBot="1">
      <c r="A15" s="121" t="s">
        <v>23</v>
      </c>
      <c r="B15" s="120" t="s">
        <v>24</v>
      </c>
      <c r="C15" s="118">
        <v>40014609.595691495</v>
      </c>
    </row>
    <row r="16" spans="1:3" ht="17.45" customHeight="1" thickBot="1">
      <c r="A16" s="122" t="s">
        <v>25</v>
      </c>
      <c r="B16" s="120" t="s">
        <v>26</v>
      </c>
      <c r="C16" s="118">
        <v>21877643.986621499</v>
      </c>
    </row>
    <row r="17" spans="1:3" ht="17.45" customHeight="1" thickBot="1">
      <c r="A17" s="122" t="s">
        <v>27</v>
      </c>
      <c r="B17" s="120" t="s">
        <v>28</v>
      </c>
      <c r="C17" s="118">
        <v>18136965.609069999</v>
      </c>
    </row>
    <row r="18" spans="1:3" ht="17.45" customHeight="1" thickBot="1">
      <c r="A18" s="122" t="s">
        <v>29</v>
      </c>
      <c r="B18" s="120" t="s">
        <v>30</v>
      </c>
      <c r="C18" s="118">
        <v>0</v>
      </c>
    </row>
    <row r="19" spans="1:3" ht="17.45" customHeight="1" thickBot="1">
      <c r="A19" s="122" t="s">
        <v>31</v>
      </c>
      <c r="B19" s="120" t="s">
        <v>32</v>
      </c>
      <c r="C19" s="118">
        <v>0</v>
      </c>
    </row>
    <row r="20" spans="1:3" ht="17.45" customHeight="1" thickBot="1">
      <c r="A20" s="121" t="s">
        <v>33</v>
      </c>
      <c r="B20" s="120" t="s">
        <v>34</v>
      </c>
      <c r="C20" s="118">
        <v>4254437.5837950399</v>
      </c>
    </row>
    <row r="21" spans="1:3" ht="17.45" customHeight="1" thickBot="1">
      <c r="A21" s="121" t="s">
        <v>35</v>
      </c>
      <c r="B21" s="120" t="s">
        <v>36</v>
      </c>
      <c r="C21" s="118">
        <v>0</v>
      </c>
    </row>
    <row r="22" spans="1:3" ht="17.45" customHeight="1" thickBot="1">
      <c r="A22" s="121" t="s">
        <v>37</v>
      </c>
      <c r="B22" s="120" t="s">
        <v>38</v>
      </c>
      <c r="C22" s="118">
        <v>0</v>
      </c>
    </row>
    <row r="23" spans="1:3" ht="17.45" customHeight="1" thickBot="1">
      <c r="A23" s="121" t="s">
        <v>39</v>
      </c>
      <c r="B23" s="120" t="s">
        <v>40</v>
      </c>
      <c r="C23" s="118">
        <v>0</v>
      </c>
    </row>
    <row r="24" spans="1:3" ht="17.45" customHeight="1" thickBot="1">
      <c r="A24" s="116" t="s">
        <v>41</v>
      </c>
      <c r="B24" s="120" t="s">
        <v>42</v>
      </c>
      <c r="C24" s="118">
        <v>5493705.6057457598</v>
      </c>
    </row>
    <row r="25" spans="1:3" ht="17.45" customHeight="1" thickBot="1">
      <c r="A25" s="116" t="s">
        <v>43</v>
      </c>
      <c r="B25" s="120" t="s">
        <v>44</v>
      </c>
      <c r="C25" s="118">
        <v>0</v>
      </c>
    </row>
    <row r="26" spans="1:3" ht="17.45" customHeight="1" thickBot="1">
      <c r="A26" s="121" t="s">
        <v>45</v>
      </c>
      <c r="B26" s="120" t="s">
        <v>46</v>
      </c>
      <c r="C26" s="118">
        <v>0</v>
      </c>
    </row>
    <row r="27" spans="1:3" ht="17.45" customHeight="1" thickBot="1">
      <c r="A27" s="121" t="s">
        <v>47</v>
      </c>
      <c r="B27" s="120" t="s">
        <v>48</v>
      </c>
      <c r="C27" s="118">
        <v>0</v>
      </c>
    </row>
    <row r="28" spans="1:3" ht="17.45" customHeight="1" thickBot="1">
      <c r="A28" s="121" t="s">
        <v>49</v>
      </c>
      <c r="B28" s="120" t="s">
        <v>50</v>
      </c>
      <c r="C28" s="118">
        <v>0</v>
      </c>
    </row>
    <row r="29" spans="1:3" ht="17.45" customHeight="1" thickBot="1">
      <c r="A29" s="116" t="s">
        <v>51</v>
      </c>
      <c r="B29" s="120" t="s">
        <v>52</v>
      </c>
      <c r="C29" s="118">
        <v>2354600.1850000001</v>
      </c>
    </row>
    <row r="30" spans="1:3" ht="17.45" customHeight="1" thickBot="1">
      <c r="A30" s="121" t="s">
        <v>53</v>
      </c>
      <c r="B30" s="120" t="s">
        <v>54</v>
      </c>
      <c r="C30" s="118">
        <v>1894030.054</v>
      </c>
    </row>
    <row r="31" spans="1:3" ht="17.45" customHeight="1" thickBot="1">
      <c r="A31" s="122" t="s">
        <v>55</v>
      </c>
      <c r="B31" s="120" t="s">
        <v>56</v>
      </c>
      <c r="C31" s="118">
        <v>1770964.3659999999</v>
      </c>
    </row>
    <row r="32" spans="1:3" ht="17.45" customHeight="1" thickBot="1">
      <c r="A32" s="122" t="s">
        <v>57</v>
      </c>
      <c r="B32" s="120" t="s">
        <v>58</v>
      </c>
      <c r="C32" s="118">
        <v>123065.68799999999</v>
      </c>
    </row>
    <row r="33" spans="1:7" ht="17.45" customHeight="1" thickBot="1">
      <c r="A33" s="121" t="s">
        <v>59</v>
      </c>
      <c r="B33" s="120" t="s">
        <v>60</v>
      </c>
      <c r="C33" s="118">
        <v>460570.13099999999</v>
      </c>
    </row>
    <row r="34" spans="1:7" ht="17.45" customHeight="1" thickBot="1">
      <c r="A34" s="122" t="s">
        <v>61</v>
      </c>
      <c r="B34" s="120" t="s">
        <v>62</v>
      </c>
      <c r="C34" s="118">
        <v>428218.97200000001</v>
      </c>
    </row>
    <row r="35" spans="1:7" ht="17.45" customHeight="1" thickBot="1">
      <c r="A35" s="122" t="s">
        <v>63</v>
      </c>
      <c r="B35" s="120" t="s">
        <v>64</v>
      </c>
      <c r="C35" s="118">
        <v>32351.159</v>
      </c>
    </row>
    <row r="36" spans="1:7" ht="17.45" customHeight="1" thickBot="1">
      <c r="A36" s="121" t="s">
        <v>65</v>
      </c>
      <c r="B36" s="120" t="s">
        <v>66</v>
      </c>
      <c r="C36" s="118">
        <v>0</v>
      </c>
    </row>
    <row r="37" spans="1:7" ht="17.45" customHeight="1" thickBot="1">
      <c r="A37" s="116" t="s">
        <v>67</v>
      </c>
      <c r="B37" s="120" t="s">
        <v>68</v>
      </c>
      <c r="C37" s="118">
        <v>0</v>
      </c>
    </row>
    <row r="38" spans="1:7" ht="17.45" customHeight="1" thickBot="1">
      <c r="A38" s="116" t="s">
        <v>69</v>
      </c>
      <c r="B38" s="120" t="s">
        <v>70</v>
      </c>
      <c r="C38" s="118">
        <v>9840006.8900000006</v>
      </c>
    </row>
    <row r="39" spans="1:7" ht="17.45" customHeight="1" thickBot="1">
      <c r="A39" s="116" t="s">
        <v>71</v>
      </c>
      <c r="B39" s="120" t="s">
        <v>72</v>
      </c>
      <c r="C39" s="118">
        <v>0</v>
      </c>
    </row>
    <row r="40" spans="1:7" ht="17.45" customHeight="1" thickBot="1">
      <c r="A40" s="116" t="s">
        <v>73</v>
      </c>
      <c r="B40" s="120" t="s">
        <v>74</v>
      </c>
      <c r="C40" s="118">
        <v>0</v>
      </c>
    </row>
    <row r="41" spans="1:7" ht="17.45" customHeight="1" thickBot="1">
      <c r="A41" s="116" t="s">
        <v>75</v>
      </c>
      <c r="B41" s="120" t="s">
        <v>76</v>
      </c>
      <c r="C41" s="118">
        <v>0</v>
      </c>
    </row>
    <row r="42" spans="1:7" ht="17.45" customHeight="1" thickBot="1">
      <c r="A42" s="116" t="s">
        <v>77</v>
      </c>
      <c r="B42" s="120" t="s">
        <v>78</v>
      </c>
      <c r="C42" s="118">
        <v>0</v>
      </c>
    </row>
    <row r="43" spans="1:7" ht="17.45" customHeight="1" thickBot="1">
      <c r="A43" s="116" t="s">
        <v>79</v>
      </c>
      <c r="B43" s="120" t="s">
        <v>80</v>
      </c>
      <c r="C43" s="118">
        <v>1569726.67617028</v>
      </c>
    </row>
    <row r="44" spans="1:7" ht="17.45" customHeight="1" thickBot="1">
      <c r="A44" s="116" t="s">
        <v>81</v>
      </c>
      <c r="B44" s="123" t="s">
        <v>82</v>
      </c>
      <c r="C44" s="118">
        <v>1211871.219</v>
      </c>
      <c r="G44" s="116"/>
    </row>
    <row r="45" spans="1:7" ht="17.45" customHeight="1" thickBot="1">
      <c r="A45" s="124" t="s">
        <v>83</v>
      </c>
      <c r="B45" s="117" t="s">
        <v>84</v>
      </c>
      <c r="C45" s="118">
        <v>83595974.979402572</v>
      </c>
    </row>
    <row r="46" spans="1:7" ht="17.45" customHeight="1" thickBot="1">
      <c r="A46" s="114" t="s">
        <v>85</v>
      </c>
      <c r="B46" s="112"/>
      <c r="C46" s="117"/>
    </row>
    <row r="47" spans="1:7" ht="17.45" customHeight="1" thickBot="1">
      <c r="A47" s="116" t="s">
        <v>86</v>
      </c>
      <c r="B47" s="117" t="s">
        <v>87</v>
      </c>
      <c r="C47" s="118">
        <v>44847295.923628472</v>
      </c>
    </row>
    <row r="48" spans="1:7" ht="17.45" customHeight="1" thickBot="1">
      <c r="A48" s="121" t="s">
        <v>88</v>
      </c>
      <c r="B48" s="119" t="s">
        <v>89</v>
      </c>
      <c r="C48" s="118">
        <v>39170956.045473799</v>
      </c>
    </row>
    <row r="49" spans="1:11" ht="17.45" customHeight="1" thickBot="1">
      <c r="A49" s="122" t="s">
        <v>90</v>
      </c>
      <c r="B49" s="120" t="s">
        <v>91</v>
      </c>
      <c r="C49" s="118">
        <v>0</v>
      </c>
    </row>
    <row r="50" spans="1:11" ht="17.45" customHeight="1" thickBot="1">
      <c r="A50" s="122" t="s">
        <v>92</v>
      </c>
      <c r="B50" s="120" t="s">
        <v>93</v>
      </c>
      <c r="C50" s="118">
        <v>38033967.1674738</v>
      </c>
    </row>
    <row r="51" spans="1:11" ht="17.45" customHeight="1" thickBot="1">
      <c r="A51" s="122" t="s">
        <v>94</v>
      </c>
      <c r="B51" s="120" t="s">
        <v>95</v>
      </c>
      <c r="C51" s="118">
        <v>1136988.878</v>
      </c>
    </row>
    <row r="52" spans="1:11" ht="17.45" customHeight="1" thickBot="1">
      <c r="A52" s="121" t="s">
        <v>96</v>
      </c>
      <c r="B52" s="120" t="s">
        <v>97</v>
      </c>
      <c r="C52" s="118">
        <v>5676339.8781546708</v>
      </c>
      <c r="K52" s="122"/>
    </row>
    <row r="53" spans="1:11" ht="17.45" customHeight="1" thickBot="1">
      <c r="A53" s="122" t="s">
        <v>90</v>
      </c>
      <c r="B53" s="120" t="s">
        <v>98</v>
      </c>
      <c r="C53" s="118">
        <v>0</v>
      </c>
      <c r="K53" s="122"/>
    </row>
    <row r="54" spans="1:11" ht="17.45" customHeight="1" thickBot="1">
      <c r="A54" s="122" t="s">
        <v>92</v>
      </c>
      <c r="B54" s="120" t="s">
        <v>99</v>
      </c>
      <c r="C54" s="118">
        <v>5480527.8751546703</v>
      </c>
      <c r="K54" s="122"/>
    </row>
    <row r="55" spans="1:11" ht="17.45" customHeight="1" thickBot="1">
      <c r="A55" s="122" t="s">
        <v>94</v>
      </c>
      <c r="B55" s="120" t="s">
        <v>100</v>
      </c>
      <c r="C55" s="118">
        <v>195812.003</v>
      </c>
    </row>
    <row r="56" spans="1:11" ht="17.45" customHeight="1" thickBot="1">
      <c r="A56" s="116" t="s">
        <v>101</v>
      </c>
      <c r="B56" s="120" t="s">
        <v>102</v>
      </c>
      <c r="C56" s="118">
        <v>1800695.4341912651</v>
      </c>
    </row>
    <row r="57" spans="1:11" ht="17.45" customHeight="1" thickBot="1">
      <c r="A57" s="121" t="s">
        <v>103</v>
      </c>
      <c r="B57" s="120" t="s">
        <v>104</v>
      </c>
      <c r="C57" s="118">
        <v>1218732.4304649602</v>
      </c>
    </row>
    <row r="58" spans="1:11" ht="17.45" customHeight="1" thickBot="1">
      <c r="A58" s="122" t="s">
        <v>90</v>
      </c>
      <c r="B58" s="120" t="s">
        <v>105</v>
      </c>
      <c r="C58" s="118">
        <v>0</v>
      </c>
    </row>
    <row r="59" spans="1:11" ht="17.45" customHeight="1" thickBot="1">
      <c r="A59" s="122" t="s">
        <v>92</v>
      </c>
      <c r="B59" s="120" t="s">
        <v>106</v>
      </c>
      <c r="C59" s="118">
        <v>1154878.12146496</v>
      </c>
    </row>
    <row r="60" spans="1:11" ht="17.45" customHeight="1" thickBot="1">
      <c r="A60" s="122" t="s">
        <v>94</v>
      </c>
      <c r="B60" s="120" t="s">
        <v>107</v>
      </c>
      <c r="C60" s="118">
        <v>63854.308999999994</v>
      </c>
    </row>
    <row r="61" spans="1:11" ht="17.45" customHeight="1" thickBot="1">
      <c r="A61" s="121" t="s">
        <v>108</v>
      </c>
      <c r="B61" s="120" t="s">
        <v>109</v>
      </c>
      <c r="C61" s="118">
        <v>581963.00372630497</v>
      </c>
    </row>
    <row r="62" spans="1:11" ht="17.45" customHeight="1" thickBot="1">
      <c r="A62" s="122" t="s">
        <v>90</v>
      </c>
      <c r="B62" s="120" t="s">
        <v>110</v>
      </c>
      <c r="C62" s="118">
        <v>0</v>
      </c>
    </row>
    <row r="63" spans="1:11" ht="17.45" customHeight="1" thickBot="1">
      <c r="A63" s="122" t="s">
        <v>92</v>
      </c>
      <c r="B63" s="120" t="s">
        <v>111</v>
      </c>
      <c r="C63" s="118">
        <v>549323.30672630505</v>
      </c>
    </row>
    <row r="64" spans="1:11" ht="17.45" customHeight="1" thickBot="1">
      <c r="A64" s="122" t="s">
        <v>94</v>
      </c>
      <c r="B64" s="120" t="s">
        <v>112</v>
      </c>
      <c r="C64" s="118">
        <v>32639.697</v>
      </c>
    </row>
    <row r="65" spans="1:3" ht="17.45" customHeight="1" thickBot="1">
      <c r="A65" s="116" t="s">
        <v>113</v>
      </c>
      <c r="B65" s="120" t="s">
        <v>114</v>
      </c>
      <c r="C65" s="118">
        <v>5493705.6057457598</v>
      </c>
    </row>
    <row r="66" spans="1:3" ht="17.45" customHeight="1" thickBot="1">
      <c r="A66" s="121" t="s">
        <v>90</v>
      </c>
      <c r="B66" s="120" t="s">
        <v>115</v>
      </c>
      <c r="C66" s="118">
        <v>5493705.6057457598</v>
      </c>
    </row>
    <row r="67" spans="1:3" ht="17.45" customHeight="1" thickBot="1">
      <c r="A67" s="121" t="s">
        <v>92</v>
      </c>
      <c r="B67" s="120" t="s">
        <v>116</v>
      </c>
      <c r="C67" s="118">
        <v>0</v>
      </c>
    </row>
    <row r="68" spans="1:3" ht="17.45" customHeight="1" thickBot="1">
      <c r="A68" s="121" t="s">
        <v>94</v>
      </c>
      <c r="B68" s="120" t="s">
        <v>117</v>
      </c>
      <c r="C68" s="118">
        <v>0</v>
      </c>
    </row>
    <row r="69" spans="1:3" ht="17.45" customHeight="1" thickBot="1">
      <c r="A69" s="116" t="s">
        <v>118</v>
      </c>
      <c r="B69" s="120" t="s">
        <v>119</v>
      </c>
      <c r="C69" s="118">
        <v>0</v>
      </c>
    </row>
    <row r="70" spans="1:3" ht="17.45" customHeight="1" thickBot="1">
      <c r="A70" s="116" t="s">
        <v>120</v>
      </c>
      <c r="B70" s="120" t="s">
        <v>121</v>
      </c>
      <c r="C70" s="118">
        <v>826903.772</v>
      </c>
    </row>
    <row r="71" spans="1:3" ht="17.45" customHeight="1" thickBot="1">
      <c r="A71" s="116" t="s">
        <v>122</v>
      </c>
      <c r="B71" s="120" t="s">
        <v>123</v>
      </c>
      <c r="C71" s="118">
        <v>0</v>
      </c>
    </row>
    <row r="72" spans="1:3" ht="17.45" customHeight="1" thickBot="1">
      <c r="A72" s="116" t="s">
        <v>124</v>
      </c>
      <c r="B72" s="120" t="s">
        <v>125</v>
      </c>
      <c r="C72" s="118">
        <v>0</v>
      </c>
    </row>
    <row r="73" spans="1:3" ht="17.45" customHeight="1" thickBot="1">
      <c r="A73" s="116" t="s">
        <v>126</v>
      </c>
      <c r="B73" s="120" t="s">
        <v>127</v>
      </c>
      <c r="C73" s="118">
        <v>332162.47123784799</v>
      </c>
    </row>
    <row r="74" spans="1:3" ht="17.45" customHeight="1" thickBot="1">
      <c r="A74" s="116" t="s">
        <v>35</v>
      </c>
      <c r="B74" s="120" t="s">
        <v>128</v>
      </c>
      <c r="C74" s="118">
        <v>0</v>
      </c>
    </row>
    <row r="75" spans="1:3" ht="17.45" customHeight="1" thickBot="1">
      <c r="A75" s="116" t="s">
        <v>129</v>
      </c>
      <c r="B75" s="120" t="s">
        <v>130</v>
      </c>
      <c r="C75" s="118">
        <v>0</v>
      </c>
    </row>
    <row r="76" spans="1:3" ht="17.45" customHeight="1" thickBot="1">
      <c r="A76" s="116" t="s">
        <v>131</v>
      </c>
      <c r="B76" s="120" t="s">
        <v>132</v>
      </c>
      <c r="C76" s="118">
        <v>0</v>
      </c>
    </row>
    <row r="77" spans="1:3" ht="17.45" customHeight="1" thickBot="1">
      <c r="A77" s="116" t="s">
        <v>133</v>
      </c>
      <c r="B77" s="120" t="s">
        <v>134</v>
      </c>
      <c r="C77" s="118">
        <v>3094527.6740000001</v>
      </c>
    </row>
    <row r="78" spans="1:3" ht="17.45" customHeight="1" thickBot="1">
      <c r="A78" s="116" t="s">
        <v>135</v>
      </c>
      <c r="B78" s="120" t="s">
        <v>136</v>
      </c>
      <c r="C78" s="118">
        <v>0</v>
      </c>
    </row>
    <row r="79" spans="1:3" ht="17.45" customHeight="1" thickBot="1">
      <c r="A79" s="116" t="s">
        <v>137</v>
      </c>
      <c r="B79" s="120" t="s">
        <v>138</v>
      </c>
      <c r="C79" s="118">
        <v>0</v>
      </c>
    </row>
    <row r="80" spans="1:3" ht="17.45" customHeight="1" thickBot="1">
      <c r="A80" s="116" t="s">
        <v>139</v>
      </c>
      <c r="B80" s="120" t="s">
        <v>140</v>
      </c>
      <c r="C80" s="118">
        <v>0</v>
      </c>
    </row>
    <row r="81" spans="1:3" ht="17.45" customHeight="1" thickBot="1">
      <c r="A81" s="121" t="s">
        <v>141</v>
      </c>
      <c r="B81" s="120" t="s">
        <v>142</v>
      </c>
      <c r="C81" s="118">
        <v>0</v>
      </c>
    </row>
    <row r="82" spans="1:3" ht="17.45" customHeight="1" thickBot="1">
      <c r="A82" s="121" t="s">
        <v>143</v>
      </c>
      <c r="B82" s="120" t="s">
        <v>144</v>
      </c>
      <c r="C82" s="118">
        <v>0</v>
      </c>
    </row>
    <row r="83" spans="1:3" ht="17.45" customHeight="1" thickBot="1">
      <c r="A83" s="116" t="s">
        <v>145</v>
      </c>
      <c r="B83" s="120" t="s">
        <v>146</v>
      </c>
      <c r="C83" s="118">
        <v>1313820.3089999999</v>
      </c>
    </row>
    <row r="84" spans="1:3" ht="17.45" customHeight="1" thickBot="1">
      <c r="A84" s="114" t="s">
        <v>147</v>
      </c>
      <c r="B84" s="120" t="s">
        <v>148</v>
      </c>
      <c r="C84" s="118">
        <v>57709111.18980334</v>
      </c>
    </row>
    <row r="85" spans="1:3" ht="13.9" thickBot="1">
      <c r="A85" s="114" t="s">
        <v>149</v>
      </c>
      <c r="B85" s="125" t="s">
        <v>150</v>
      </c>
      <c r="C85" s="118">
        <v>25886863.789599236</v>
      </c>
    </row>
    <row r="86" spans="1:3">
      <c r="A86" s="126"/>
    </row>
    <row r="87" spans="1:3">
      <c r="A87" s="127"/>
    </row>
    <row r="88" spans="1:3">
      <c r="A88" s="127" t="s">
        <v>596</v>
      </c>
    </row>
    <row r="175" spans="1:1">
      <c r="A175" s="128"/>
    </row>
    <row r="234" spans="1:1">
      <c r="A234" s="128"/>
    </row>
    <row r="328" spans="1:1">
      <c r="A328" s="128"/>
    </row>
    <row r="371" spans="1:1">
      <c r="A371" s="128"/>
    </row>
    <row r="382" spans="1:1">
      <c r="A382" s="128"/>
    </row>
    <row r="383" spans="1:1">
      <c r="A383" s="128"/>
    </row>
    <row r="392" spans="1:1">
      <c r="A392" s="128"/>
    </row>
    <row r="393" spans="1:1">
      <c r="A393" s="128"/>
    </row>
    <row r="448" spans="1:1">
      <c r="A448" s="128"/>
    </row>
    <row r="449" spans="1:1">
      <c r="A449" s="128"/>
    </row>
    <row r="530" spans="1:1">
      <c r="A530" s="128"/>
    </row>
    <row r="531" spans="1:1">
      <c r="A531" s="128"/>
    </row>
    <row r="599" spans="1:1">
      <c r="A599" s="128"/>
    </row>
    <row r="600" spans="1:1">
      <c r="A600" s="128"/>
    </row>
    <row r="623" spans="1:1">
      <c r="A623" s="128"/>
    </row>
    <row r="624" spans="1:1">
      <c r="A624" s="128"/>
    </row>
    <row r="660" spans="1:1">
      <c r="A660" s="128"/>
    </row>
    <row r="661" spans="1:1">
      <c r="A661" s="128"/>
    </row>
    <row r="683" spans="1:1">
      <c r="A683" s="128"/>
    </row>
    <row r="684" spans="1:1">
      <c r="A684" s="128"/>
    </row>
    <row r="714" spans="1:1">
      <c r="A714" s="128"/>
    </row>
    <row r="762" spans="1:1">
      <c r="A762" s="1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0"/>
  <sheetViews>
    <sheetView showGridLines="0" zoomScale="85" zoomScaleNormal="85" workbookViewId="0">
      <selection sqref="A1:A2"/>
    </sheetView>
  </sheetViews>
  <sheetFormatPr defaultColWidth="9.1328125" defaultRowHeight="13.5"/>
  <cols>
    <col min="1" max="1" width="66" style="106" bestFit="1" customWidth="1"/>
    <col min="2" max="2" width="9.1328125" style="106"/>
    <col min="3" max="11" width="17.1328125" style="106" customWidth="1"/>
    <col min="12" max="19" width="18.73046875" style="106" customWidth="1"/>
    <col min="20" max="16384" width="9.1328125" style="106"/>
  </cols>
  <sheetData>
    <row r="1" spans="1:19" ht="15.75" customHeight="1">
      <c r="A1" s="207" t="s">
        <v>595</v>
      </c>
      <c r="B1" s="129"/>
      <c r="C1" s="129">
        <v>1</v>
      </c>
      <c r="D1" s="129">
        <v>2</v>
      </c>
      <c r="E1" s="129">
        <v>3</v>
      </c>
      <c r="F1" s="129">
        <v>4</v>
      </c>
      <c r="G1" s="129">
        <v>5</v>
      </c>
      <c r="H1" s="129">
        <v>6</v>
      </c>
      <c r="I1" s="129">
        <v>7</v>
      </c>
      <c r="J1" s="129">
        <v>8</v>
      </c>
      <c r="K1" s="129">
        <v>9</v>
      </c>
      <c r="L1" s="105"/>
      <c r="M1" s="105"/>
      <c r="N1" s="105"/>
      <c r="O1" s="105"/>
      <c r="P1" s="105"/>
      <c r="Q1" s="105"/>
      <c r="R1" s="105"/>
      <c r="S1" s="105"/>
    </row>
    <row r="2" spans="1:19" ht="21" customHeight="1" thickBot="1">
      <c r="A2" s="207"/>
      <c r="B2" s="129"/>
      <c r="C2" s="129"/>
      <c r="D2" s="129"/>
      <c r="E2" s="129"/>
      <c r="F2" s="129"/>
      <c r="G2" s="129"/>
      <c r="H2" s="129"/>
      <c r="I2" s="129"/>
      <c r="J2" s="129"/>
      <c r="K2" s="129"/>
      <c r="L2" s="105"/>
      <c r="M2" s="105"/>
      <c r="N2" s="105"/>
      <c r="O2" s="105"/>
      <c r="P2" s="105"/>
      <c r="Q2" s="105"/>
      <c r="R2" s="105"/>
      <c r="S2" s="105"/>
    </row>
    <row r="3" spans="1:19" ht="38.25" customHeight="1" thickBot="1">
      <c r="A3" s="130"/>
      <c r="B3" s="130"/>
      <c r="C3" s="198" t="s">
        <v>151</v>
      </c>
      <c r="D3" s="199"/>
      <c r="E3" s="199"/>
      <c r="F3" s="199"/>
      <c r="G3" s="199"/>
      <c r="H3" s="199"/>
      <c r="I3" s="199"/>
      <c r="J3" s="199"/>
      <c r="K3" s="200"/>
      <c r="L3" s="198" t="s">
        <v>151</v>
      </c>
      <c r="M3" s="199"/>
      <c r="N3" s="200"/>
      <c r="O3" s="199" t="s">
        <v>181</v>
      </c>
      <c r="P3" s="199"/>
      <c r="Q3" s="199"/>
      <c r="R3" s="201"/>
      <c r="S3" s="202" t="s">
        <v>182</v>
      </c>
    </row>
    <row r="4" spans="1:19" ht="52.9" thickBot="1">
      <c r="A4" s="130"/>
      <c r="B4" s="130"/>
      <c r="C4" s="131" t="s">
        <v>152</v>
      </c>
      <c r="D4" s="108" t="s">
        <v>153</v>
      </c>
      <c r="E4" s="108" t="s">
        <v>154</v>
      </c>
      <c r="F4" s="108" t="s">
        <v>155</v>
      </c>
      <c r="G4" s="108" t="s">
        <v>156</v>
      </c>
      <c r="H4" s="108" t="s">
        <v>157</v>
      </c>
      <c r="I4" s="108" t="s">
        <v>158</v>
      </c>
      <c r="J4" s="108" t="s">
        <v>159</v>
      </c>
      <c r="K4" s="132" t="s">
        <v>160</v>
      </c>
      <c r="L4" s="131" t="s">
        <v>183</v>
      </c>
      <c r="M4" s="108" t="s">
        <v>184</v>
      </c>
      <c r="N4" s="132" t="s">
        <v>185</v>
      </c>
      <c r="O4" s="186" t="s">
        <v>186</v>
      </c>
      <c r="P4" s="108" t="s">
        <v>187</v>
      </c>
      <c r="Q4" s="108" t="s">
        <v>188</v>
      </c>
      <c r="R4" s="108" t="s">
        <v>189</v>
      </c>
      <c r="S4" s="203"/>
    </row>
    <row r="5" spans="1:19" ht="13.9" thickBot="1">
      <c r="A5" s="130"/>
      <c r="B5" s="130"/>
      <c r="C5" s="133" t="s">
        <v>2</v>
      </c>
      <c r="D5" s="134" t="s">
        <v>161</v>
      </c>
      <c r="E5" s="134" t="s">
        <v>162</v>
      </c>
      <c r="F5" s="134" t="s">
        <v>163</v>
      </c>
      <c r="G5" s="134" t="s">
        <v>164</v>
      </c>
      <c r="H5" s="134" t="s">
        <v>165</v>
      </c>
      <c r="I5" s="134" t="s">
        <v>166</v>
      </c>
      <c r="J5" s="134" t="s">
        <v>167</v>
      </c>
      <c r="K5" s="135" t="s">
        <v>168</v>
      </c>
      <c r="L5" s="136" t="s">
        <v>190</v>
      </c>
      <c r="M5" s="109" t="s">
        <v>191</v>
      </c>
      <c r="N5" s="137" t="s">
        <v>192</v>
      </c>
      <c r="O5" s="138" t="s">
        <v>193</v>
      </c>
      <c r="P5" s="109" t="s">
        <v>194</v>
      </c>
      <c r="Q5" s="109" t="s">
        <v>195</v>
      </c>
      <c r="R5" s="109" t="s">
        <v>196</v>
      </c>
      <c r="S5" s="137" t="s">
        <v>197</v>
      </c>
    </row>
    <row r="6" spans="1:19" ht="13.9" thickBot="1">
      <c r="A6" s="204" t="s">
        <v>169</v>
      </c>
      <c r="B6" s="205"/>
      <c r="C6" s="205"/>
      <c r="D6" s="205"/>
      <c r="E6" s="205"/>
      <c r="F6" s="205"/>
      <c r="G6" s="205"/>
      <c r="H6" s="205"/>
      <c r="I6" s="205"/>
      <c r="J6" s="205"/>
      <c r="K6" s="206"/>
      <c r="L6" s="139"/>
      <c r="M6" s="139"/>
      <c r="N6" s="139"/>
      <c r="O6" s="139"/>
      <c r="P6" s="139"/>
      <c r="Q6" s="139"/>
      <c r="R6" s="139"/>
      <c r="S6" s="140"/>
    </row>
    <row r="7" spans="1:19" ht="19.149999999999999" customHeight="1" thickBot="1">
      <c r="A7" s="141" t="s">
        <v>170</v>
      </c>
      <c r="B7" s="142" t="s">
        <v>20</v>
      </c>
      <c r="C7" s="118">
        <v>38631.313999999998</v>
      </c>
      <c r="D7" s="118">
        <v>1364793.047</v>
      </c>
      <c r="E7" s="118">
        <v>1129817.82</v>
      </c>
      <c r="F7" s="118">
        <v>11840552.992000001</v>
      </c>
      <c r="G7" s="118">
        <v>5917719.9859999996</v>
      </c>
      <c r="H7" s="118">
        <v>1026264.3189999999</v>
      </c>
      <c r="I7" s="118">
        <v>6964183.1339999996</v>
      </c>
      <c r="J7" s="118">
        <v>1855248.551</v>
      </c>
      <c r="K7" s="118">
        <v>20471.351999999999</v>
      </c>
      <c r="L7" s="143">
        <v>0</v>
      </c>
      <c r="M7" s="143">
        <v>0</v>
      </c>
      <c r="N7" s="143">
        <v>0</v>
      </c>
      <c r="O7" s="144"/>
      <c r="P7" s="144"/>
      <c r="Q7" s="144"/>
      <c r="R7" s="144"/>
      <c r="S7" s="143">
        <v>30157682.515000001</v>
      </c>
    </row>
    <row r="8" spans="1:19" ht="19.149999999999999" customHeight="1" thickBot="1">
      <c r="A8" s="141" t="s">
        <v>171</v>
      </c>
      <c r="B8" s="142" t="s">
        <v>22</v>
      </c>
      <c r="C8" s="118">
        <v>0</v>
      </c>
      <c r="D8" s="118">
        <v>0</v>
      </c>
      <c r="E8" s="118">
        <v>0</v>
      </c>
      <c r="F8" s="118">
        <v>0</v>
      </c>
      <c r="G8" s="118">
        <v>0</v>
      </c>
      <c r="H8" s="118">
        <v>0</v>
      </c>
      <c r="I8" s="118">
        <v>0</v>
      </c>
      <c r="J8" s="118">
        <v>0</v>
      </c>
      <c r="K8" s="118">
        <v>0</v>
      </c>
      <c r="L8" s="143">
        <v>0</v>
      </c>
      <c r="M8" s="143">
        <v>0</v>
      </c>
      <c r="N8" s="143">
        <v>0</v>
      </c>
      <c r="O8" s="144"/>
      <c r="P8" s="144"/>
      <c r="Q8" s="144"/>
      <c r="R8" s="144"/>
      <c r="S8" s="143">
        <v>0</v>
      </c>
    </row>
    <row r="9" spans="1:19" ht="19.149999999999999" customHeight="1" thickBot="1">
      <c r="A9" s="141" t="s">
        <v>172</v>
      </c>
      <c r="B9" s="142" t="s">
        <v>24</v>
      </c>
      <c r="C9" s="144"/>
      <c r="D9" s="144"/>
      <c r="E9" s="144"/>
      <c r="F9" s="144"/>
      <c r="G9" s="144"/>
      <c r="H9" s="144"/>
      <c r="I9" s="144"/>
      <c r="J9" s="144"/>
      <c r="K9" s="144"/>
      <c r="L9" s="144"/>
      <c r="M9" s="144"/>
      <c r="N9" s="144"/>
      <c r="O9" s="143">
        <v>0</v>
      </c>
      <c r="P9" s="143">
        <v>0</v>
      </c>
      <c r="Q9" s="143">
        <v>0</v>
      </c>
      <c r="R9" s="143">
        <v>0</v>
      </c>
      <c r="S9" s="143">
        <v>0</v>
      </c>
    </row>
    <row r="10" spans="1:19" ht="19.149999999999999" customHeight="1" thickBot="1">
      <c r="A10" s="141" t="s">
        <v>173</v>
      </c>
      <c r="B10" s="142" t="s">
        <v>26</v>
      </c>
      <c r="C10" s="118">
        <v>0</v>
      </c>
      <c r="D10" s="118">
        <v>2691.5</v>
      </c>
      <c r="E10" s="118">
        <v>18565.487000000001</v>
      </c>
      <c r="F10" s="118">
        <v>70432.555999999997</v>
      </c>
      <c r="G10" s="118">
        <v>0</v>
      </c>
      <c r="H10" s="118">
        <v>244919.29271000001</v>
      </c>
      <c r="I10" s="118">
        <v>888232.59667</v>
      </c>
      <c r="J10" s="118">
        <v>199826.79418999999</v>
      </c>
      <c r="K10" s="118">
        <v>0</v>
      </c>
      <c r="L10" s="143">
        <v>0</v>
      </c>
      <c r="M10" s="143">
        <v>0</v>
      </c>
      <c r="N10" s="143">
        <v>0</v>
      </c>
      <c r="O10" s="143">
        <v>0</v>
      </c>
      <c r="P10" s="143">
        <v>0</v>
      </c>
      <c r="Q10" s="143">
        <v>0</v>
      </c>
      <c r="R10" s="143">
        <v>0</v>
      </c>
      <c r="S10" s="143">
        <v>1424668.2265700002</v>
      </c>
    </row>
    <row r="11" spans="1:19" ht="19.149999999999999" customHeight="1" thickBot="1">
      <c r="A11" s="141" t="s">
        <v>174</v>
      </c>
      <c r="B11" s="142" t="s">
        <v>38</v>
      </c>
      <c r="C11" s="118">
        <v>38631.313999999998</v>
      </c>
      <c r="D11" s="118">
        <v>1362101.547</v>
      </c>
      <c r="E11" s="118">
        <v>1111252.3330000001</v>
      </c>
      <c r="F11" s="118">
        <v>11770120.436000001</v>
      </c>
      <c r="G11" s="118">
        <v>5917719.9859999996</v>
      </c>
      <c r="H11" s="118">
        <v>781345.02628999983</v>
      </c>
      <c r="I11" s="118">
        <v>6075950.5373299997</v>
      </c>
      <c r="J11" s="118">
        <v>1655421.7568099999</v>
      </c>
      <c r="K11" s="118">
        <v>20471.351999999999</v>
      </c>
      <c r="L11" s="143">
        <v>0</v>
      </c>
      <c r="M11" s="143">
        <v>0</v>
      </c>
      <c r="N11" s="143">
        <v>0</v>
      </c>
      <c r="O11" s="143">
        <v>0</v>
      </c>
      <c r="P11" s="143">
        <v>0</v>
      </c>
      <c r="Q11" s="143">
        <v>0</v>
      </c>
      <c r="R11" s="143">
        <v>0</v>
      </c>
      <c r="S11" s="143">
        <v>28733014.288430005</v>
      </c>
    </row>
    <row r="12" spans="1:19" ht="19.149999999999999" customHeight="1" thickBot="1">
      <c r="A12" s="208" t="s">
        <v>175</v>
      </c>
      <c r="B12" s="209"/>
      <c r="C12" s="209"/>
      <c r="D12" s="209"/>
      <c r="E12" s="209"/>
      <c r="F12" s="209"/>
      <c r="G12" s="209"/>
      <c r="H12" s="209"/>
      <c r="I12" s="209"/>
      <c r="J12" s="209"/>
      <c r="K12" s="210"/>
      <c r="L12" s="145"/>
      <c r="M12" s="145"/>
      <c r="N12" s="145"/>
      <c r="O12" s="145"/>
      <c r="P12" s="145"/>
      <c r="Q12" s="145"/>
      <c r="R12" s="145"/>
      <c r="S12" s="143"/>
    </row>
    <row r="13" spans="1:19" ht="19.149999999999999" customHeight="1" thickBot="1">
      <c r="A13" s="141" t="s">
        <v>170</v>
      </c>
      <c r="B13" s="142" t="s">
        <v>40</v>
      </c>
      <c r="C13" s="118">
        <v>40978.183386213306</v>
      </c>
      <c r="D13" s="118">
        <v>1366042.0371200603</v>
      </c>
      <c r="E13" s="118">
        <v>1145130.9318055599</v>
      </c>
      <c r="F13" s="118">
        <v>11812622.301454602</v>
      </c>
      <c r="G13" s="118">
        <v>5919946.3300550608</v>
      </c>
      <c r="H13" s="118">
        <v>1055934.3794899001</v>
      </c>
      <c r="I13" s="118">
        <v>6988869.2517364193</v>
      </c>
      <c r="J13" s="118">
        <v>1844174.8121171701</v>
      </c>
      <c r="K13" s="118">
        <v>20802.635535062702</v>
      </c>
      <c r="L13" s="143">
        <v>0</v>
      </c>
      <c r="M13" s="143">
        <v>0</v>
      </c>
      <c r="N13" s="143">
        <v>0</v>
      </c>
      <c r="O13" s="144"/>
      <c r="P13" s="144"/>
      <c r="Q13" s="144"/>
      <c r="R13" s="144"/>
      <c r="S13" s="143">
        <v>30194500.862700041</v>
      </c>
    </row>
    <row r="14" spans="1:19" ht="19.149999999999999" customHeight="1" thickBot="1">
      <c r="A14" s="141" t="s">
        <v>171</v>
      </c>
      <c r="B14" s="142" t="s">
        <v>42</v>
      </c>
      <c r="C14" s="118">
        <v>0</v>
      </c>
      <c r="D14" s="118">
        <v>0</v>
      </c>
      <c r="E14" s="118">
        <v>0</v>
      </c>
      <c r="F14" s="118">
        <v>0</v>
      </c>
      <c r="G14" s="118">
        <v>0</v>
      </c>
      <c r="H14" s="118">
        <v>0</v>
      </c>
      <c r="I14" s="118">
        <v>0</v>
      </c>
      <c r="J14" s="118">
        <v>0</v>
      </c>
      <c r="K14" s="118">
        <v>0</v>
      </c>
      <c r="L14" s="143">
        <v>0</v>
      </c>
      <c r="M14" s="143">
        <v>0</v>
      </c>
      <c r="N14" s="143">
        <v>0</v>
      </c>
      <c r="O14" s="144"/>
      <c r="P14" s="144"/>
      <c r="Q14" s="144"/>
      <c r="R14" s="144"/>
      <c r="S14" s="143">
        <v>0</v>
      </c>
    </row>
    <row r="15" spans="1:19" ht="19.149999999999999" customHeight="1" thickBot="1">
      <c r="A15" s="141" t="s">
        <v>172</v>
      </c>
      <c r="B15" s="142" t="s">
        <v>44</v>
      </c>
      <c r="C15" s="144"/>
      <c r="D15" s="144"/>
      <c r="E15" s="144"/>
      <c r="F15" s="144"/>
      <c r="G15" s="144"/>
      <c r="H15" s="144"/>
      <c r="I15" s="144"/>
      <c r="J15" s="144"/>
      <c r="K15" s="144"/>
      <c r="L15" s="144"/>
      <c r="M15" s="144"/>
      <c r="N15" s="144"/>
      <c r="O15" s="143">
        <v>0</v>
      </c>
      <c r="P15" s="143">
        <v>0</v>
      </c>
      <c r="Q15" s="143">
        <v>0</v>
      </c>
      <c r="R15" s="143">
        <v>0</v>
      </c>
      <c r="S15" s="143">
        <v>0</v>
      </c>
    </row>
    <row r="16" spans="1:19" ht="19.149999999999999" customHeight="1" thickBot="1">
      <c r="A16" s="141" t="s">
        <v>173</v>
      </c>
      <c r="B16" s="142" t="s">
        <v>46</v>
      </c>
      <c r="C16" s="118">
        <v>0</v>
      </c>
      <c r="D16" s="118">
        <v>2691.5039999999999</v>
      </c>
      <c r="E16" s="118">
        <v>18565.487000000001</v>
      </c>
      <c r="F16" s="118">
        <v>70432.558999999994</v>
      </c>
      <c r="G16" s="118">
        <v>0</v>
      </c>
      <c r="H16" s="118">
        <v>244264.19471000001</v>
      </c>
      <c r="I16" s="118">
        <v>877978.36567000009</v>
      </c>
      <c r="J16" s="118">
        <v>202070.75219</v>
      </c>
      <c r="K16" s="118">
        <v>0</v>
      </c>
      <c r="L16" s="143">
        <v>0</v>
      </c>
      <c r="M16" s="143">
        <v>0</v>
      </c>
      <c r="N16" s="143">
        <v>0</v>
      </c>
      <c r="O16" s="143">
        <v>0</v>
      </c>
      <c r="P16" s="143">
        <v>0</v>
      </c>
      <c r="Q16" s="143">
        <v>0</v>
      </c>
      <c r="R16" s="143">
        <v>0</v>
      </c>
      <c r="S16" s="143">
        <v>1416002.8625700001</v>
      </c>
    </row>
    <row r="17" spans="1:19" ht="19.149999999999999" customHeight="1" thickBot="1">
      <c r="A17" s="141" t="s">
        <v>174</v>
      </c>
      <c r="B17" s="142" t="s">
        <v>58</v>
      </c>
      <c r="C17" s="118">
        <v>40978.183386213306</v>
      </c>
      <c r="D17" s="118">
        <v>1363350.5331200601</v>
      </c>
      <c r="E17" s="118">
        <v>1126565.4448055599</v>
      </c>
      <c r="F17" s="118">
        <v>11742189.742454601</v>
      </c>
      <c r="G17" s="118">
        <v>5919946.3300550608</v>
      </c>
      <c r="H17" s="118">
        <v>811670.18477990001</v>
      </c>
      <c r="I17" s="118">
        <v>6110890.88606642</v>
      </c>
      <c r="J17" s="118">
        <v>1642104.0599271699</v>
      </c>
      <c r="K17" s="118">
        <v>20802.635535062702</v>
      </c>
      <c r="L17" s="143">
        <v>0</v>
      </c>
      <c r="M17" s="143">
        <v>0</v>
      </c>
      <c r="N17" s="143">
        <v>0</v>
      </c>
      <c r="O17" s="143">
        <v>0</v>
      </c>
      <c r="P17" s="143">
        <v>0</v>
      </c>
      <c r="Q17" s="143">
        <v>0</v>
      </c>
      <c r="R17" s="143">
        <v>0</v>
      </c>
      <c r="S17" s="143">
        <v>28778498.000130046</v>
      </c>
    </row>
    <row r="18" spans="1:19" ht="19.149999999999999" customHeight="1" thickBot="1">
      <c r="A18" s="208" t="s">
        <v>176</v>
      </c>
      <c r="B18" s="209"/>
      <c r="C18" s="209"/>
      <c r="D18" s="209"/>
      <c r="E18" s="209"/>
      <c r="F18" s="209"/>
      <c r="G18" s="209"/>
      <c r="H18" s="209"/>
      <c r="I18" s="209"/>
      <c r="J18" s="209"/>
      <c r="K18" s="210"/>
      <c r="L18" s="145"/>
      <c r="M18" s="145"/>
      <c r="N18" s="145"/>
      <c r="O18" s="145"/>
      <c r="P18" s="145"/>
      <c r="Q18" s="145"/>
      <c r="R18" s="145"/>
      <c r="S18" s="146"/>
    </row>
    <row r="19" spans="1:19" ht="19.149999999999999" customHeight="1" thickBot="1">
      <c r="A19" s="141" t="s">
        <v>170</v>
      </c>
      <c r="B19" s="142" t="s">
        <v>60</v>
      </c>
      <c r="C19" s="118">
        <v>13035.346</v>
      </c>
      <c r="D19" s="118">
        <v>858905.18599999999</v>
      </c>
      <c r="E19" s="118">
        <v>871053.25300000003</v>
      </c>
      <c r="F19" s="118">
        <v>9186917.6454799995</v>
      </c>
      <c r="G19" s="118">
        <v>5387537.7620400004</v>
      </c>
      <c r="H19" s="118">
        <v>517570.26863000001</v>
      </c>
      <c r="I19" s="118">
        <v>5139359.9479999999</v>
      </c>
      <c r="J19" s="118">
        <v>1483053.2089800001</v>
      </c>
      <c r="K19" s="118">
        <v>10080.564</v>
      </c>
      <c r="L19" s="143">
        <v>0</v>
      </c>
      <c r="M19" s="143">
        <v>0</v>
      </c>
      <c r="N19" s="143">
        <v>0</v>
      </c>
      <c r="O19" s="144"/>
      <c r="P19" s="144"/>
      <c r="Q19" s="144"/>
      <c r="R19" s="144"/>
      <c r="S19" s="143">
        <v>23467513.182130001</v>
      </c>
    </row>
    <row r="20" spans="1:19" ht="19.149999999999999" customHeight="1" thickBot="1">
      <c r="A20" s="141" t="s">
        <v>171</v>
      </c>
      <c r="B20" s="142" t="s">
        <v>62</v>
      </c>
      <c r="C20" s="118">
        <v>0</v>
      </c>
      <c r="D20" s="118">
        <v>0</v>
      </c>
      <c r="E20" s="118">
        <v>0</v>
      </c>
      <c r="F20" s="118">
        <v>0</v>
      </c>
      <c r="G20" s="118">
        <v>0</v>
      </c>
      <c r="H20" s="118">
        <v>0</v>
      </c>
      <c r="I20" s="118">
        <v>0</v>
      </c>
      <c r="J20" s="118">
        <v>0</v>
      </c>
      <c r="K20" s="118">
        <v>0</v>
      </c>
      <c r="L20" s="143">
        <v>0</v>
      </c>
      <c r="M20" s="143">
        <v>0</v>
      </c>
      <c r="N20" s="143">
        <v>0</v>
      </c>
      <c r="O20" s="144"/>
      <c r="P20" s="144"/>
      <c r="Q20" s="144"/>
      <c r="R20" s="144"/>
      <c r="S20" s="143">
        <v>0</v>
      </c>
    </row>
    <row r="21" spans="1:19" ht="19.149999999999999" customHeight="1" thickBot="1">
      <c r="A21" s="141" t="s">
        <v>172</v>
      </c>
      <c r="B21" s="142" t="s">
        <v>64</v>
      </c>
      <c r="C21" s="144"/>
      <c r="D21" s="144"/>
      <c r="E21" s="144"/>
      <c r="F21" s="144"/>
      <c r="G21" s="144"/>
      <c r="H21" s="144"/>
      <c r="I21" s="144"/>
      <c r="J21" s="144"/>
      <c r="K21" s="144"/>
      <c r="L21" s="144"/>
      <c r="M21" s="144"/>
      <c r="N21" s="144"/>
      <c r="O21" s="143">
        <v>0</v>
      </c>
      <c r="P21" s="143">
        <v>0</v>
      </c>
      <c r="Q21" s="143">
        <v>0</v>
      </c>
      <c r="R21" s="143">
        <v>0</v>
      </c>
      <c r="S21" s="143">
        <v>0</v>
      </c>
    </row>
    <row r="22" spans="1:19" ht="19.149999999999999" customHeight="1" thickBot="1">
      <c r="A22" s="141" t="s">
        <v>173</v>
      </c>
      <c r="B22" s="142" t="s">
        <v>66</v>
      </c>
      <c r="C22" s="118">
        <v>0</v>
      </c>
      <c r="D22" s="118">
        <v>0</v>
      </c>
      <c r="E22" s="118">
        <v>20628.632000000001</v>
      </c>
      <c r="F22" s="118">
        <v>-20234.606</v>
      </c>
      <c r="G22" s="118">
        <v>0</v>
      </c>
      <c r="H22" s="118">
        <v>111881.212</v>
      </c>
      <c r="I22" s="118">
        <v>682571.72199999995</v>
      </c>
      <c r="J22" s="118">
        <v>81317.944000000003</v>
      </c>
      <c r="K22" s="118">
        <v>0</v>
      </c>
      <c r="L22" s="143">
        <v>0</v>
      </c>
      <c r="M22" s="143">
        <v>0</v>
      </c>
      <c r="N22" s="143">
        <v>0</v>
      </c>
      <c r="O22" s="143">
        <v>0</v>
      </c>
      <c r="P22" s="143">
        <v>0</v>
      </c>
      <c r="Q22" s="143">
        <v>0</v>
      </c>
      <c r="R22" s="143">
        <v>0</v>
      </c>
      <c r="S22" s="143">
        <v>876164.90399999998</v>
      </c>
    </row>
    <row r="23" spans="1:19" ht="19.149999999999999" customHeight="1" thickBot="1">
      <c r="A23" s="141" t="s">
        <v>174</v>
      </c>
      <c r="B23" s="142" t="s">
        <v>78</v>
      </c>
      <c r="C23" s="118">
        <v>13035.346</v>
      </c>
      <c r="D23" s="118">
        <v>858905.18599999999</v>
      </c>
      <c r="E23" s="118">
        <v>850424.62100000004</v>
      </c>
      <c r="F23" s="118">
        <v>9207152.2514800001</v>
      </c>
      <c r="G23" s="118">
        <v>5387537.7620400004</v>
      </c>
      <c r="H23" s="118">
        <v>405689.05663000001</v>
      </c>
      <c r="I23" s="118">
        <v>4456788.2259999998</v>
      </c>
      <c r="J23" s="118">
        <v>1401735.26498</v>
      </c>
      <c r="K23" s="118">
        <v>10080.564</v>
      </c>
      <c r="L23" s="143">
        <v>0</v>
      </c>
      <c r="M23" s="143">
        <v>0</v>
      </c>
      <c r="N23" s="143">
        <v>0</v>
      </c>
      <c r="O23" s="143">
        <v>0</v>
      </c>
      <c r="P23" s="143">
        <v>0</v>
      </c>
      <c r="Q23" s="143">
        <v>0</v>
      </c>
      <c r="R23" s="143">
        <v>0</v>
      </c>
      <c r="S23" s="143">
        <v>22591348.278130002</v>
      </c>
    </row>
    <row r="24" spans="1:19" ht="19.149999999999999" customHeight="1" thickBot="1">
      <c r="A24" s="142" t="s">
        <v>179</v>
      </c>
      <c r="B24" s="142" t="s">
        <v>95</v>
      </c>
      <c r="C24" s="118">
        <v>7523.7894821410582</v>
      </c>
      <c r="D24" s="118">
        <v>274229.77602565772</v>
      </c>
      <c r="E24" s="118">
        <v>151923.1229319188</v>
      </c>
      <c r="F24" s="118">
        <v>2273102.7214613152</v>
      </c>
      <c r="G24" s="118">
        <v>1368984.0626619344</v>
      </c>
      <c r="H24" s="118">
        <v>166389.48093050421</v>
      </c>
      <c r="I24" s="118">
        <v>1382335.2096747335</v>
      </c>
      <c r="J24" s="118">
        <v>248680.4903046494</v>
      </c>
      <c r="K24" s="118">
        <v>2662.1551797529432</v>
      </c>
      <c r="L24" s="143">
        <v>0</v>
      </c>
      <c r="M24" s="143">
        <v>0</v>
      </c>
      <c r="N24" s="143">
        <v>0</v>
      </c>
      <c r="O24" s="143">
        <v>0</v>
      </c>
      <c r="P24" s="143">
        <v>0</v>
      </c>
      <c r="Q24" s="143">
        <v>0</v>
      </c>
      <c r="R24" s="143">
        <v>0</v>
      </c>
      <c r="S24" s="143">
        <v>5875830.8086526077</v>
      </c>
    </row>
    <row r="25" spans="1:19" ht="19.149999999999999" customHeight="1" thickBot="1">
      <c r="A25" s="142" t="s">
        <v>616</v>
      </c>
      <c r="B25" s="142" t="s">
        <v>615</v>
      </c>
      <c r="C25" s="144"/>
      <c r="D25" s="144"/>
      <c r="E25" s="144"/>
      <c r="F25" s="144"/>
      <c r="G25" s="144"/>
      <c r="H25" s="144"/>
      <c r="I25" s="144"/>
      <c r="J25" s="144"/>
      <c r="K25" s="144"/>
      <c r="L25" s="144"/>
      <c r="M25" s="144"/>
      <c r="N25" s="144"/>
      <c r="O25" s="144"/>
      <c r="P25" s="144"/>
      <c r="Q25" s="144"/>
      <c r="R25" s="144"/>
      <c r="S25" s="143">
        <v>389398.69992739998</v>
      </c>
    </row>
    <row r="26" spans="1:19" ht="19.149999999999999" customHeight="1" thickBot="1">
      <c r="A26" s="142" t="s">
        <v>617</v>
      </c>
      <c r="B26" s="142" t="s">
        <v>180</v>
      </c>
      <c r="C26" s="144"/>
      <c r="D26" s="144"/>
      <c r="E26" s="144"/>
      <c r="F26" s="144"/>
      <c r="G26" s="144"/>
      <c r="H26" s="144"/>
      <c r="I26" s="144"/>
      <c r="J26" s="144"/>
      <c r="K26" s="144"/>
      <c r="L26" s="144"/>
      <c r="M26" s="144"/>
      <c r="N26" s="144"/>
      <c r="O26" s="144"/>
      <c r="P26" s="144"/>
      <c r="Q26" s="144"/>
      <c r="R26" s="144"/>
      <c r="S26" s="143">
        <v>6265229.5085800076</v>
      </c>
    </row>
    <row r="27" spans="1:19" ht="19.149999999999999" customHeight="1">
      <c r="A27" s="147"/>
      <c r="B27" s="107"/>
      <c r="C27" s="107"/>
      <c r="D27" s="107"/>
      <c r="E27" s="107"/>
      <c r="F27" s="107"/>
      <c r="G27" s="107"/>
      <c r="H27" s="107"/>
      <c r="I27" s="107"/>
      <c r="J27" s="107"/>
      <c r="K27" s="107"/>
      <c r="L27" s="107"/>
      <c r="M27" s="107"/>
      <c r="N27" s="107"/>
      <c r="O27" s="107"/>
      <c r="P27" s="107"/>
      <c r="Q27" s="107"/>
      <c r="R27" s="107"/>
      <c r="S27" s="107"/>
    </row>
    <row r="28" spans="1:19" ht="19.149999999999999" customHeight="1">
      <c r="A28" s="127" t="s">
        <v>596</v>
      </c>
      <c r="B28" s="107"/>
      <c r="C28" s="148">
        <v>10</v>
      </c>
      <c r="D28" s="149">
        <v>11</v>
      </c>
      <c r="E28" s="148">
        <v>12</v>
      </c>
      <c r="F28" s="148">
        <v>13</v>
      </c>
      <c r="G28" s="148">
        <v>14</v>
      </c>
      <c r="H28" s="148">
        <v>15</v>
      </c>
      <c r="I28" s="148">
        <v>16</v>
      </c>
      <c r="J28" s="150">
        <v>17</v>
      </c>
      <c r="K28" s="107"/>
      <c r="L28" s="107"/>
      <c r="M28" s="107"/>
      <c r="N28" s="107"/>
      <c r="O28" s="107"/>
      <c r="P28" s="107"/>
      <c r="Q28" s="107"/>
      <c r="R28" s="107"/>
      <c r="S28" s="107"/>
    </row>
    <row r="29" spans="1:19" ht="19.149999999999999" customHeight="1" thickBot="1">
      <c r="A29" s="151"/>
      <c r="B29" s="152"/>
      <c r="C29" s="153">
        <v>2</v>
      </c>
      <c r="D29" s="153">
        <v>3</v>
      </c>
      <c r="E29" s="153">
        <v>4</v>
      </c>
      <c r="F29" s="153">
        <v>5</v>
      </c>
      <c r="G29" s="153">
        <v>6</v>
      </c>
      <c r="H29" s="153">
        <v>7</v>
      </c>
      <c r="I29" s="153">
        <v>8</v>
      </c>
      <c r="J29" s="153">
        <v>9</v>
      </c>
      <c r="K29" s="153">
        <v>10</v>
      </c>
      <c r="L29" s="107"/>
      <c r="M29" s="107"/>
      <c r="N29" s="107"/>
      <c r="O29" s="107"/>
      <c r="P29" s="107"/>
      <c r="Q29" s="107"/>
      <c r="R29" s="107"/>
      <c r="S29" s="107"/>
    </row>
    <row r="30" spans="1:19" ht="19.149999999999999" customHeight="1" thickBot="1">
      <c r="A30" s="130"/>
      <c r="B30" s="130"/>
      <c r="C30" s="198" t="s">
        <v>198</v>
      </c>
      <c r="D30" s="199"/>
      <c r="E30" s="199"/>
      <c r="F30" s="199"/>
      <c r="G30" s="199"/>
      <c r="H30" s="200"/>
      <c r="I30" s="211" t="s">
        <v>199</v>
      </c>
      <c r="J30" s="212"/>
      <c r="K30" s="108" t="s">
        <v>182</v>
      </c>
      <c r="L30" s="107"/>
      <c r="M30" s="107"/>
      <c r="N30" s="107"/>
      <c r="O30" s="107"/>
      <c r="P30" s="107"/>
      <c r="Q30" s="107"/>
      <c r="R30" s="107"/>
      <c r="S30" s="107"/>
    </row>
    <row r="31" spans="1:19" ht="57" customHeight="1" thickBot="1">
      <c r="A31" s="130"/>
      <c r="B31" s="130"/>
      <c r="C31" s="131" t="s">
        <v>200</v>
      </c>
      <c r="D31" s="108" t="s">
        <v>201</v>
      </c>
      <c r="E31" s="108" t="s">
        <v>202</v>
      </c>
      <c r="F31" s="108" t="s">
        <v>203</v>
      </c>
      <c r="G31" s="108" t="s">
        <v>204</v>
      </c>
      <c r="H31" s="132" t="s">
        <v>205</v>
      </c>
      <c r="I31" s="186" t="s">
        <v>206</v>
      </c>
      <c r="J31" s="108" t="s">
        <v>207</v>
      </c>
      <c r="K31" s="154"/>
      <c r="L31" s="107"/>
      <c r="M31" s="107"/>
      <c r="N31" s="107"/>
      <c r="O31" s="107"/>
      <c r="P31" s="107"/>
      <c r="Q31" s="107"/>
      <c r="R31" s="107"/>
      <c r="S31" s="107"/>
    </row>
    <row r="32" spans="1:19" ht="19.149999999999999" customHeight="1" thickBot="1">
      <c r="A32" s="130"/>
      <c r="B32" s="130"/>
      <c r="C32" s="133" t="s">
        <v>208</v>
      </c>
      <c r="D32" s="134" t="s">
        <v>209</v>
      </c>
      <c r="E32" s="134" t="s">
        <v>210</v>
      </c>
      <c r="F32" s="134" t="s">
        <v>211</v>
      </c>
      <c r="G32" s="134" t="s">
        <v>212</v>
      </c>
      <c r="H32" s="135" t="s">
        <v>213</v>
      </c>
      <c r="I32" s="186" t="s">
        <v>214</v>
      </c>
      <c r="J32" s="108" t="s">
        <v>215</v>
      </c>
      <c r="K32" s="108" t="s">
        <v>216</v>
      </c>
      <c r="L32" s="107"/>
      <c r="M32" s="107"/>
      <c r="N32" s="107"/>
      <c r="O32" s="107"/>
      <c r="P32" s="107"/>
      <c r="Q32" s="107"/>
      <c r="R32" s="107"/>
      <c r="S32" s="107"/>
    </row>
    <row r="33" spans="1:19" ht="19.149999999999999" customHeight="1" thickBot="1">
      <c r="A33" s="204" t="s">
        <v>169</v>
      </c>
      <c r="B33" s="205"/>
      <c r="C33" s="205"/>
      <c r="D33" s="205"/>
      <c r="E33" s="205"/>
      <c r="F33" s="205"/>
      <c r="G33" s="205"/>
      <c r="H33" s="205"/>
      <c r="I33" s="209"/>
      <c r="J33" s="209"/>
      <c r="K33" s="210"/>
      <c r="L33" s="107"/>
      <c r="M33" s="107"/>
      <c r="N33" s="107"/>
      <c r="O33" s="107"/>
      <c r="P33" s="107"/>
      <c r="Q33" s="107"/>
      <c r="R33" s="107"/>
      <c r="S33" s="107"/>
    </row>
    <row r="34" spans="1:19" ht="19.149999999999999" customHeight="1" thickBot="1">
      <c r="A34" s="141" t="s">
        <v>217</v>
      </c>
      <c r="B34" s="142" t="s">
        <v>218</v>
      </c>
      <c r="C34" s="118">
        <v>1885763.2319999998</v>
      </c>
      <c r="D34" s="118">
        <v>0</v>
      </c>
      <c r="E34" s="118">
        <v>207241.86300000001</v>
      </c>
      <c r="F34" s="118">
        <v>1567327.442</v>
      </c>
      <c r="G34" s="118">
        <v>0</v>
      </c>
      <c r="H34" s="118">
        <v>0</v>
      </c>
      <c r="I34" s="118">
        <v>0</v>
      </c>
      <c r="J34" s="118">
        <v>0</v>
      </c>
      <c r="K34" s="118">
        <v>3660332.537</v>
      </c>
      <c r="L34" s="107"/>
      <c r="M34" s="107"/>
      <c r="N34" s="107"/>
      <c r="O34" s="107"/>
      <c r="P34" s="107"/>
      <c r="Q34" s="107"/>
      <c r="R34" s="107"/>
      <c r="S34" s="107"/>
    </row>
    <row r="35" spans="1:19" ht="19.149999999999999" customHeight="1" thickBot="1">
      <c r="A35" s="141" t="s">
        <v>173</v>
      </c>
      <c r="B35" s="142" t="s">
        <v>219</v>
      </c>
      <c r="C35" s="118">
        <v>524855.94099999999</v>
      </c>
      <c r="D35" s="118">
        <v>0</v>
      </c>
      <c r="E35" s="118">
        <v>0</v>
      </c>
      <c r="F35" s="118">
        <v>103934.607</v>
      </c>
      <c r="G35" s="118">
        <v>0</v>
      </c>
      <c r="H35" s="118">
        <v>0</v>
      </c>
      <c r="I35" s="118">
        <v>0</v>
      </c>
      <c r="J35" s="118">
        <v>0</v>
      </c>
      <c r="K35" s="118">
        <v>628790.54799999995</v>
      </c>
      <c r="L35" s="107"/>
      <c r="M35" s="107"/>
      <c r="N35" s="107"/>
      <c r="O35" s="107"/>
      <c r="P35" s="107"/>
      <c r="Q35" s="107"/>
      <c r="R35" s="107"/>
      <c r="S35" s="107"/>
    </row>
    <row r="36" spans="1:19" ht="19.149999999999999" customHeight="1" thickBot="1">
      <c r="A36" s="141" t="s">
        <v>174</v>
      </c>
      <c r="B36" s="142" t="s">
        <v>220</v>
      </c>
      <c r="C36" s="118">
        <v>1360907.2909999997</v>
      </c>
      <c r="D36" s="118">
        <v>0</v>
      </c>
      <c r="E36" s="118">
        <v>207241.86300000001</v>
      </c>
      <c r="F36" s="118">
        <v>1463392.835</v>
      </c>
      <c r="G36" s="118">
        <v>0</v>
      </c>
      <c r="H36" s="118">
        <v>0</v>
      </c>
      <c r="I36" s="118">
        <v>0</v>
      </c>
      <c r="J36" s="118">
        <v>0</v>
      </c>
      <c r="K36" s="118">
        <v>3031541.9890000001</v>
      </c>
      <c r="L36" s="107"/>
      <c r="M36" s="107"/>
      <c r="N36" s="107"/>
      <c r="O36" s="107"/>
      <c r="P36" s="107"/>
      <c r="Q36" s="107"/>
      <c r="R36" s="107"/>
      <c r="S36" s="107"/>
    </row>
    <row r="37" spans="1:19" ht="19.149999999999999" customHeight="1" thickBot="1">
      <c r="A37" s="208" t="s">
        <v>175</v>
      </c>
      <c r="B37" s="209"/>
      <c r="C37" s="209"/>
      <c r="D37" s="209"/>
      <c r="E37" s="209"/>
      <c r="F37" s="209"/>
      <c r="G37" s="209"/>
      <c r="H37" s="209"/>
      <c r="I37" s="209"/>
      <c r="J37" s="209"/>
      <c r="K37" s="210"/>
      <c r="L37" s="107"/>
      <c r="M37" s="107"/>
      <c r="N37" s="107"/>
      <c r="O37" s="107"/>
      <c r="P37" s="107"/>
      <c r="Q37" s="107"/>
      <c r="R37" s="107"/>
      <c r="S37" s="107"/>
    </row>
    <row r="38" spans="1:19" ht="19.149999999999999" customHeight="1" thickBot="1">
      <c r="A38" s="141" t="s">
        <v>217</v>
      </c>
      <c r="B38" s="142" t="s">
        <v>221</v>
      </c>
      <c r="C38" s="118">
        <v>1854997.4968125501</v>
      </c>
      <c r="D38" s="118">
        <v>0</v>
      </c>
      <c r="E38" s="118">
        <v>207241.86300000001</v>
      </c>
      <c r="F38" s="118">
        <v>1548020.99723745</v>
      </c>
      <c r="G38" s="118">
        <v>0</v>
      </c>
      <c r="H38" s="118">
        <v>0</v>
      </c>
      <c r="I38" s="118">
        <v>0</v>
      </c>
      <c r="J38" s="118">
        <v>0</v>
      </c>
      <c r="K38" s="118">
        <v>3610260.3570500002</v>
      </c>
      <c r="L38" s="107"/>
      <c r="M38" s="107"/>
      <c r="N38" s="107"/>
      <c r="O38" s="107"/>
      <c r="P38" s="107"/>
      <c r="Q38" s="107"/>
      <c r="R38" s="107"/>
      <c r="S38" s="107"/>
    </row>
    <row r="39" spans="1:19" ht="19.149999999999999" customHeight="1" thickBot="1">
      <c r="A39" s="141" t="s">
        <v>173</v>
      </c>
      <c r="B39" s="142" t="s">
        <v>222</v>
      </c>
      <c r="C39" s="118">
        <v>503583.22499999998</v>
      </c>
      <c r="D39" s="118">
        <v>0</v>
      </c>
      <c r="E39" s="118">
        <v>0</v>
      </c>
      <c r="F39" s="118">
        <v>103261.656</v>
      </c>
      <c r="G39" s="118">
        <v>0</v>
      </c>
      <c r="H39" s="118">
        <v>0</v>
      </c>
      <c r="I39" s="118">
        <v>0</v>
      </c>
      <c r="J39" s="118">
        <v>0</v>
      </c>
      <c r="K39" s="118">
        <v>606844.88100000005</v>
      </c>
      <c r="L39" s="107"/>
      <c r="M39" s="107"/>
      <c r="N39" s="107"/>
      <c r="O39" s="107"/>
      <c r="P39" s="107"/>
      <c r="Q39" s="107"/>
      <c r="R39" s="107"/>
      <c r="S39" s="107"/>
    </row>
    <row r="40" spans="1:19" ht="19.149999999999999" customHeight="1" thickBot="1">
      <c r="A40" s="141" t="s">
        <v>174</v>
      </c>
      <c r="B40" s="142" t="s">
        <v>223</v>
      </c>
      <c r="C40" s="118">
        <v>1351414.27181255</v>
      </c>
      <c r="D40" s="118">
        <v>0</v>
      </c>
      <c r="E40" s="118">
        <v>207241.86300000001</v>
      </c>
      <c r="F40" s="118">
        <v>1444759.3412374498</v>
      </c>
      <c r="G40" s="118">
        <v>0</v>
      </c>
      <c r="H40" s="118">
        <v>0</v>
      </c>
      <c r="I40" s="118">
        <v>0</v>
      </c>
      <c r="J40" s="118">
        <v>0</v>
      </c>
      <c r="K40" s="118">
        <v>3003415.4760500002</v>
      </c>
      <c r="L40" s="107"/>
      <c r="M40" s="107"/>
      <c r="N40" s="107"/>
      <c r="O40" s="107"/>
      <c r="P40" s="107"/>
      <c r="Q40" s="107"/>
      <c r="R40" s="107"/>
      <c r="S40" s="107"/>
    </row>
    <row r="41" spans="1:19" ht="19.149999999999999" customHeight="1" thickBot="1">
      <c r="A41" s="208" t="s">
        <v>176</v>
      </c>
      <c r="B41" s="209"/>
      <c r="C41" s="209"/>
      <c r="D41" s="209"/>
      <c r="E41" s="209"/>
      <c r="F41" s="209"/>
      <c r="G41" s="209"/>
      <c r="H41" s="209"/>
      <c r="I41" s="209"/>
      <c r="J41" s="209"/>
      <c r="K41" s="210"/>
      <c r="L41" s="107"/>
      <c r="M41" s="107"/>
      <c r="N41" s="107"/>
      <c r="O41" s="107"/>
      <c r="P41" s="107"/>
      <c r="Q41" s="107"/>
      <c r="R41" s="107"/>
      <c r="S41" s="107"/>
    </row>
    <row r="42" spans="1:19" ht="19.149999999999999" customHeight="1" thickBot="1">
      <c r="A42" s="141" t="s">
        <v>217</v>
      </c>
      <c r="B42" s="142" t="s">
        <v>224</v>
      </c>
      <c r="C42" s="118">
        <v>705163.66899999999</v>
      </c>
      <c r="D42" s="118">
        <v>0</v>
      </c>
      <c r="E42" s="118">
        <v>0</v>
      </c>
      <c r="F42" s="118">
        <v>722636.28599999996</v>
      </c>
      <c r="G42" s="118">
        <v>0</v>
      </c>
      <c r="H42" s="118">
        <v>0</v>
      </c>
      <c r="I42" s="118">
        <v>0</v>
      </c>
      <c r="J42" s="118">
        <v>0</v>
      </c>
      <c r="K42" s="118">
        <v>1427799.9550000001</v>
      </c>
      <c r="L42" s="107"/>
      <c r="M42" s="107"/>
      <c r="N42" s="107"/>
      <c r="O42" s="107"/>
      <c r="P42" s="107"/>
      <c r="Q42" s="107"/>
      <c r="R42" s="107"/>
      <c r="S42" s="107"/>
    </row>
    <row r="43" spans="1:19" ht="19.149999999999999" customHeight="1" thickBot="1">
      <c r="A43" s="141" t="s">
        <v>173</v>
      </c>
      <c r="B43" s="142" t="s">
        <v>225</v>
      </c>
      <c r="C43" s="118">
        <v>292792.59700000001</v>
      </c>
      <c r="D43" s="118">
        <v>0</v>
      </c>
      <c r="E43" s="118">
        <v>0</v>
      </c>
      <c r="F43" s="118">
        <v>96064.777999999991</v>
      </c>
      <c r="G43" s="118">
        <v>0</v>
      </c>
      <c r="H43" s="118">
        <v>0</v>
      </c>
      <c r="I43" s="118">
        <v>0</v>
      </c>
      <c r="J43" s="118">
        <v>0</v>
      </c>
      <c r="K43" s="118">
        <v>388857.375</v>
      </c>
      <c r="L43" s="107"/>
      <c r="M43" s="107"/>
      <c r="N43" s="107"/>
      <c r="O43" s="107"/>
      <c r="P43" s="107"/>
      <c r="Q43" s="107"/>
      <c r="R43" s="107"/>
      <c r="S43" s="107"/>
    </row>
    <row r="44" spans="1:19" ht="19.149999999999999" customHeight="1" thickBot="1">
      <c r="A44" s="141" t="s">
        <v>174</v>
      </c>
      <c r="B44" s="142" t="s">
        <v>226</v>
      </c>
      <c r="C44" s="118">
        <v>412371.07199999999</v>
      </c>
      <c r="D44" s="118">
        <v>0</v>
      </c>
      <c r="E44" s="118">
        <v>0</v>
      </c>
      <c r="F44" s="118">
        <v>626571.50800000003</v>
      </c>
      <c r="G44" s="118">
        <v>0</v>
      </c>
      <c r="H44" s="118">
        <v>0</v>
      </c>
      <c r="I44" s="118">
        <v>0</v>
      </c>
      <c r="J44" s="118">
        <v>0</v>
      </c>
      <c r="K44" s="118">
        <v>1038942.58</v>
      </c>
      <c r="L44" s="107"/>
      <c r="M44" s="107"/>
      <c r="N44" s="107"/>
      <c r="O44" s="107"/>
      <c r="P44" s="107"/>
      <c r="Q44" s="107"/>
      <c r="R44" s="107"/>
      <c r="S44" s="107"/>
    </row>
    <row r="45" spans="1:19" ht="19.149999999999999" customHeight="1" thickBot="1">
      <c r="A45" s="142" t="s">
        <v>179</v>
      </c>
      <c r="B45" s="142" t="s">
        <v>227</v>
      </c>
      <c r="C45" s="118">
        <v>394667.58326204633</v>
      </c>
      <c r="D45" s="118">
        <v>0</v>
      </c>
      <c r="E45" s="118">
        <v>0</v>
      </c>
      <c r="F45" s="118">
        <v>344744.12922565377</v>
      </c>
      <c r="G45" s="118">
        <v>0</v>
      </c>
      <c r="H45" s="118">
        <v>0</v>
      </c>
      <c r="I45" s="118">
        <v>0</v>
      </c>
      <c r="J45" s="118">
        <v>0</v>
      </c>
      <c r="K45" s="118">
        <v>739411.71248770016</v>
      </c>
      <c r="L45" s="107"/>
      <c r="M45" s="107"/>
      <c r="N45" s="107"/>
      <c r="O45" s="107"/>
      <c r="P45" s="107"/>
      <c r="Q45" s="107"/>
      <c r="R45" s="107"/>
      <c r="S45" s="107"/>
    </row>
    <row r="46" spans="1:19" ht="19.149999999999999" customHeight="1" thickBot="1">
      <c r="A46" s="142" t="s">
        <v>616</v>
      </c>
      <c r="B46" s="142" t="s">
        <v>228</v>
      </c>
      <c r="C46" s="144"/>
      <c r="D46" s="144"/>
      <c r="E46" s="144"/>
      <c r="F46" s="144"/>
      <c r="G46" s="144"/>
      <c r="H46" s="144"/>
      <c r="I46" s="144"/>
      <c r="J46" s="144"/>
      <c r="K46" s="118">
        <v>57465.301772300008</v>
      </c>
      <c r="L46" s="107"/>
      <c r="M46" s="107"/>
      <c r="N46" s="107"/>
      <c r="O46" s="107"/>
      <c r="P46" s="107"/>
      <c r="Q46" s="107"/>
      <c r="R46" s="107"/>
      <c r="S46" s="107"/>
    </row>
    <row r="47" spans="1:19" ht="19.149999999999999" customHeight="1" thickBot="1">
      <c r="A47" s="142" t="s">
        <v>617</v>
      </c>
      <c r="B47" s="142" t="s">
        <v>229</v>
      </c>
      <c r="C47" s="144"/>
      <c r="D47" s="144"/>
      <c r="E47" s="144"/>
      <c r="F47" s="144"/>
      <c r="G47" s="144"/>
      <c r="H47" s="144"/>
      <c r="I47" s="144"/>
      <c r="J47" s="144"/>
      <c r="K47" s="118">
        <v>796877.01426000008</v>
      </c>
      <c r="L47" s="107"/>
      <c r="M47" s="107"/>
      <c r="N47" s="107"/>
      <c r="O47" s="107"/>
      <c r="P47" s="107"/>
      <c r="Q47" s="107"/>
      <c r="R47" s="107"/>
      <c r="S47" s="107"/>
    </row>
    <row r="50" spans="1:1">
      <c r="A50" s="127" t="s">
        <v>596</v>
      </c>
    </row>
  </sheetData>
  <mergeCells count="13">
    <mergeCell ref="A1:A2"/>
    <mergeCell ref="A41:K41"/>
    <mergeCell ref="C30:H30"/>
    <mergeCell ref="I30:J30"/>
    <mergeCell ref="A12:K12"/>
    <mergeCell ref="A18:K18"/>
    <mergeCell ref="A33:K33"/>
    <mergeCell ref="A37:K37"/>
    <mergeCell ref="L3:N3"/>
    <mergeCell ref="O3:R3"/>
    <mergeCell ref="S3:S4"/>
    <mergeCell ref="C3:K3"/>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showGridLines="0" zoomScale="85" zoomScaleNormal="85" workbookViewId="0">
      <selection sqref="A1:A2"/>
    </sheetView>
  </sheetViews>
  <sheetFormatPr defaultColWidth="9.1328125" defaultRowHeight="13.5"/>
  <cols>
    <col min="1" max="1" width="55.265625" style="106" bestFit="1" customWidth="1"/>
    <col min="2" max="2" width="9.1328125" style="106"/>
    <col min="3" max="3" width="17.3984375" style="106" bestFit="1" customWidth="1"/>
    <col min="4" max="8" width="9.1328125" style="106"/>
    <col min="9" max="9" width="15.265625" style="106" customWidth="1"/>
    <col min="10" max="16384" width="9.1328125" style="106"/>
  </cols>
  <sheetData>
    <row r="1" spans="1:9" ht="19.899999999999999" customHeight="1">
      <c r="A1" s="207" t="s">
        <v>594</v>
      </c>
      <c r="B1" s="129"/>
      <c r="C1" s="129"/>
      <c r="D1" s="129"/>
      <c r="E1" s="129"/>
      <c r="F1" s="129"/>
      <c r="G1" s="129"/>
      <c r="H1" s="129"/>
      <c r="I1" s="129"/>
    </row>
    <row r="2" spans="1:9" ht="19.899999999999999" customHeight="1" thickBot="1">
      <c r="A2" s="207"/>
      <c r="B2" s="129"/>
      <c r="C2" s="129"/>
      <c r="D2" s="129"/>
      <c r="E2" s="129"/>
      <c r="F2" s="129"/>
      <c r="G2" s="129"/>
      <c r="H2" s="129"/>
      <c r="I2" s="129"/>
    </row>
    <row r="3" spans="1:9" ht="44.45" customHeight="1" thickBot="1">
      <c r="A3" s="112"/>
      <c r="B3" s="112"/>
      <c r="C3" s="155" t="s">
        <v>230</v>
      </c>
      <c r="D3" s="214" t="s">
        <v>231</v>
      </c>
      <c r="E3" s="214"/>
      <c r="F3" s="214"/>
      <c r="G3" s="214"/>
      <c r="H3" s="215"/>
      <c r="I3" s="156" t="s">
        <v>232</v>
      </c>
    </row>
    <row r="4" spans="1:9" ht="19.899999999999999" customHeight="1" thickBot="1">
      <c r="A4" s="112"/>
      <c r="B4" s="157"/>
      <c r="C4" s="158" t="s">
        <v>2</v>
      </c>
      <c r="D4" s="159" t="s">
        <v>161</v>
      </c>
      <c r="E4" s="159" t="s">
        <v>162</v>
      </c>
      <c r="F4" s="159" t="s">
        <v>163</v>
      </c>
      <c r="G4" s="159" t="s">
        <v>164</v>
      </c>
      <c r="H4" s="159" t="s">
        <v>165</v>
      </c>
      <c r="I4" s="159" t="s">
        <v>166</v>
      </c>
    </row>
    <row r="5" spans="1:9" ht="19.899999999999999" customHeight="1" thickBot="1">
      <c r="A5" s="112"/>
      <c r="B5" s="117" t="s">
        <v>233</v>
      </c>
      <c r="C5" s="160"/>
      <c r="D5" s="161"/>
      <c r="E5" s="161"/>
      <c r="F5" s="161"/>
      <c r="G5" s="161"/>
      <c r="H5" s="161"/>
      <c r="I5" s="160"/>
    </row>
    <row r="6" spans="1:9" ht="19.899999999999999" customHeight="1" thickBot="1">
      <c r="A6" s="112"/>
      <c r="B6" s="112"/>
      <c r="C6" s="117" t="s">
        <v>167</v>
      </c>
      <c r="D6" s="188" t="s">
        <v>168</v>
      </c>
      <c r="E6" s="159" t="s">
        <v>190</v>
      </c>
      <c r="F6" s="159" t="s">
        <v>191</v>
      </c>
      <c r="G6" s="159" t="s">
        <v>192</v>
      </c>
      <c r="H6" s="159" t="s">
        <v>193</v>
      </c>
      <c r="I6" s="159" t="s">
        <v>194</v>
      </c>
    </row>
    <row r="7" spans="1:9" ht="19.899999999999999" customHeight="1" thickBot="1">
      <c r="A7" s="216" t="s">
        <v>169</v>
      </c>
      <c r="B7" s="217"/>
      <c r="C7" s="217"/>
      <c r="D7" s="218"/>
      <c r="E7" s="218"/>
      <c r="F7" s="218"/>
      <c r="G7" s="218"/>
      <c r="H7" s="218"/>
      <c r="I7" s="219"/>
    </row>
    <row r="8" spans="1:9" ht="19.899999999999999" customHeight="1" thickBot="1">
      <c r="A8" s="141" t="s">
        <v>170</v>
      </c>
      <c r="B8" s="142" t="s">
        <v>20</v>
      </c>
      <c r="C8" s="166">
        <v>30157682.515000001</v>
      </c>
      <c r="D8" s="154"/>
      <c r="E8" s="154"/>
      <c r="F8" s="154"/>
      <c r="G8" s="154"/>
      <c r="H8" s="154"/>
      <c r="I8" s="166">
        <v>30157682.515000001</v>
      </c>
    </row>
    <row r="9" spans="1:9" ht="19.899999999999999" customHeight="1" thickBot="1">
      <c r="A9" s="141" t="s">
        <v>171</v>
      </c>
      <c r="B9" s="142" t="s">
        <v>22</v>
      </c>
      <c r="C9" s="166">
        <v>0</v>
      </c>
      <c r="D9" s="154"/>
      <c r="E9" s="154"/>
      <c r="F9" s="154"/>
      <c r="G9" s="154"/>
      <c r="H9" s="154"/>
      <c r="I9" s="166">
        <v>0</v>
      </c>
    </row>
    <row r="10" spans="1:9" ht="19.899999999999999" customHeight="1" thickBot="1">
      <c r="A10" s="141" t="s">
        <v>172</v>
      </c>
      <c r="B10" s="142" t="s">
        <v>24</v>
      </c>
      <c r="C10" s="166">
        <v>0</v>
      </c>
      <c r="D10" s="154"/>
      <c r="E10" s="154"/>
      <c r="F10" s="154"/>
      <c r="G10" s="154"/>
      <c r="H10" s="154"/>
      <c r="I10" s="166">
        <v>0</v>
      </c>
    </row>
    <row r="11" spans="1:9" ht="19.899999999999999" customHeight="1" thickBot="1">
      <c r="A11" s="141" t="s">
        <v>173</v>
      </c>
      <c r="B11" s="142" t="s">
        <v>26</v>
      </c>
      <c r="C11" s="166">
        <v>1424668.2265700002</v>
      </c>
      <c r="D11" s="154"/>
      <c r="E11" s="154"/>
      <c r="F11" s="154"/>
      <c r="G11" s="154"/>
      <c r="H11" s="154"/>
      <c r="I11" s="166">
        <v>1424668.2265700002</v>
      </c>
    </row>
    <row r="12" spans="1:9" ht="19.899999999999999" customHeight="1" thickBot="1">
      <c r="A12" s="141" t="s">
        <v>174</v>
      </c>
      <c r="B12" s="142" t="s">
        <v>38</v>
      </c>
      <c r="C12" s="166">
        <v>28733014.288430005</v>
      </c>
      <c r="D12" s="154"/>
      <c r="E12" s="154"/>
      <c r="F12" s="154"/>
      <c r="G12" s="154"/>
      <c r="H12" s="154"/>
      <c r="I12" s="166">
        <v>28733014.288430005</v>
      </c>
    </row>
    <row r="13" spans="1:9" ht="19.899999999999999" customHeight="1" thickBot="1">
      <c r="A13" s="208" t="s">
        <v>175</v>
      </c>
      <c r="B13" s="209"/>
      <c r="C13" s="209"/>
      <c r="D13" s="209"/>
      <c r="E13" s="209"/>
      <c r="F13" s="209"/>
      <c r="G13" s="209"/>
      <c r="H13" s="209"/>
      <c r="I13" s="210"/>
    </row>
    <row r="14" spans="1:9" ht="19.899999999999999" customHeight="1" thickBot="1">
      <c r="A14" s="141" t="s">
        <v>170</v>
      </c>
      <c r="B14" s="142" t="s">
        <v>40</v>
      </c>
      <c r="C14" s="166">
        <v>30194500.862700041</v>
      </c>
      <c r="D14" s="154"/>
      <c r="E14" s="154"/>
      <c r="F14" s="154"/>
      <c r="G14" s="154"/>
      <c r="H14" s="154"/>
      <c r="I14" s="166">
        <v>30194500.862700041</v>
      </c>
    </row>
    <row r="15" spans="1:9" ht="19.899999999999999" customHeight="1" thickBot="1">
      <c r="A15" s="141" t="s">
        <v>171</v>
      </c>
      <c r="B15" s="142" t="s">
        <v>42</v>
      </c>
      <c r="C15" s="166">
        <v>0</v>
      </c>
      <c r="D15" s="154"/>
      <c r="E15" s="154"/>
      <c r="F15" s="154"/>
      <c r="G15" s="154"/>
      <c r="H15" s="154"/>
      <c r="I15" s="166">
        <v>0</v>
      </c>
    </row>
    <row r="16" spans="1:9" ht="19.899999999999999" customHeight="1" thickBot="1">
      <c r="A16" s="141" t="s">
        <v>172</v>
      </c>
      <c r="B16" s="142" t="s">
        <v>44</v>
      </c>
      <c r="C16" s="166">
        <v>0</v>
      </c>
      <c r="D16" s="154"/>
      <c r="E16" s="154"/>
      <c r="F16" s="154"/>
      <c r="G16" s="154"/>
      <c r="H16" s="154"/>
      <c r="I16" s="166">
        <v>0</v>
      </c>
    </row>
    <row r="17" spans="1:9" ht="19.899999999999999" customHeight="1" thickBot="1">
      <c r="A17" s="141" t="s">
        <v>173</v>
      </c>
      <c r="B17" s="142" t="s">
        <v>46</v>
      </c>
      <c r="C17" s="166">
        <v>1416002.8625700001</v>
      </c>
      <c r="D17" s="154"/>
      <c r="E17" s="154"/>
      <c r="F17" s="154"/>
      <c r="G17" s="154"/>
      <c r="H17" s="154"/>
      <c r="I17" s="166">
        <v>1416002.8625700001</v>
      </c>
    </row>
    <row r="18" spans="1:9" ht="19.899999999999999" customHeight="1" thickBot="1">
      <c r="A18" s="141" t="s">
        <v>174</v>
      </c>
      <c r="B18" s="142" t="s">
        <v>58</v>
      </c>
      <c r="C18" s="166">
        <v>28778498.000130046</v>
      </c>
      <c r="D18" s="154"/>
      <c r="E18" s="154"/>
      <c r="F18" s="154"/>
      <c r="G18" s="154"/>
      <c r="H18" s="154"/>
      <c r="I18" s="166">
        <v>28778498.000130046</v>
      </c>
    </row>
    <row r="19" spans="1:9" ht="19.899999999999999" customHeight="1" thickBot="1">
      <c r="A19" s="208" t="s">
        <v>176</v>
      </c>
      <c r="B19" s="209"/>
      <c r="C19" s="209"/>
      <c r="D19" s="209"/>
      <c r="E19" s="209"/>
      <c r="F19" s="209"/>
      <c r="G19" s="209"/>
      <c r="H19" s="209"/>
      <c r="I19" s="210"/>
    </row>
    <row r="20" spans="1:9" ht="19.899999999999999" customHeight="1" thickBot="1">
      <c r="A20" s="141" t="s">
        <v>170</v>
      </c>
      <c r="B20" s="142" t="s">
        <v>60</v>
      </c>
      <c r="C20" s="166">
        <v>23467513.182130001</v>
      </c>
      <c r="D20" s="154"/>
      <c r="E20" s="154"/>
      <c r="F20" s="154"/>
      <c r="G20" s="154"/>
      <c r="H20" s="154"/>
      <c r="I20" s="166">
        <v>23467513.182130001</v>
      </c>
    </row>
    <row r="21" spans="1:9" ht="19.899999999999999" customHeight="1" thickBot="1">
      <c r="A21" s="141" t="s">
        <v>171</v>
      </c>
      <c r="B21" s="142" t="s">
        <v>62</v>
      </c>
      <c r="C21" s="166">
        <v>0</v>
      </c>
      <c r="D21" s="154"/>
      <c r="E21" s="154"/>
      <c r="F21" s="154"/>
      <c r="G21" s="154"/>
      <c r="H21" s="154"/>
      <c r="I21" s="166">
        <v>0</v>
      </c>
    </row>
    <row r="22" spans="1:9" ht="19.899999999999999" customHeight="1" thickBot="1">
      <c r="A22" s="141" t="s">
        <v>172</v>
      </c>
      <c r="B22" s="142" t="s">
        <v>64</v>
      </c>
      <c r="C22" s="166">
        <v>0</v>
      </c>
      <c r="D22" s="154"/>
      <c r="E22" s="154"/>
      <c r="F22" s="154"/>
      <c r="G22" s="154"/>
      <c r="H22" s="154"/>
      <c r="I22" s="166">
        <v>0</v>
      </c>
    </row>
    <row r="23" spans="1:9" ht="19.899999999999999" customHeight="1" thickBot="1">
      <c r="A23" s="141" t="s">
        <v>173</v>
      </c>
      <c r="B23" s="142" t="s">
        <v>66</v>
      </c>
      <c r="C23" s="166">
        <v>876164.90399999998</v>
      </c>
      <c r="D23" s="154"/>
      <c r="E23" s="154"/>
      <c r="F23" s="154"/>
      <c r="G23" s="154"/>
      <c r="H23" s="154"/>
      <c r="I23" s="166">
        <v>876164.90399999998</v>
      </c>
    </row>
    <row r="24" spans="1:9" ht="19.899999999999999" customHeight="1" thickBot="1">
      <c r="A24" s="141" t="s">
        <v>174</v>
      </c>
      <c r="B24" s="142" t="s">
        <v>78</v>
      </c>
      <c r="C24" s="166">
        <v>22591348.278130002</v>
      </c>
      <c r="D24" s="154"/>
      <c r="E24" s="154"/>
      <c r="F24" s="154"/>
      <c r="G24" s="154"/>
      <c r="H24" s="154"/>
      <c r="I24" s="166">
        <v>22591348.278130002</v>
      </c>
    </row>
    <row r="25" spans="1:9" ht="19.899999999999999" customHeight="1" thickBot="1">
      <c r="A25" s="142" t="s">
        <v>179</v>
      </c>
      <c r="B25" s="142" t="s">
        <v>95</v>
      </c>
      <c r="C25" s="166">
        <v>1599429.34498271</v>
      </c>
      <c r="D25" s="154"/>
      <c r="E25" s="154"/>
      <c r="F25" s="154"/>
      <c r="G25" s="154"/>
      <c r="H25" s="154"/>
      <c r="I25" s="166">
        <v>1599429.34498271</v>
      </c>
    </row>
    <row r="26" spans="1:9" ht="19.899999999999999" customHeight="1" thickBot="1">
      <c r="A26" s="195" t="s">
        <v>616</v>
      </c>
      <c r="B26" s="159" t="s">
        <v>615</v>
      </c>
      <c r="C26" s="166">
        <v>389398.69992739998</v>
      </c>
      <c r="D26" s="154"/>
      <c r="E26" s="154"/>
      <c r="F26" s="154"/>
      <c r="G26" s="154"/>
      <c r="H26" s="154"/>
      <c r="I26" s="166">
        <v>389398.69992739998</v>
      </c>
    </row>
    <row r="27" spans="1:9" ht="19.899999999999999" customHeight="1" thickBot="1">
      <c r="A27" s="196" t="s">
        <v>617</v>
      </c>
      <c r="B27" s="159" t="s">
        <v>180</v>
      </c>
      <c r="C27" s="166">
        <v>6265229.5085800076</v>
      </c>
      <c r="D27" s="154"/>
      <c r="E27" s="154"/>
      <c r="F27" s="154"/>
      <c r="G27" s="154"/>
      <c r="H27" s="154"/>
      <c r="I27" s="166">
        <v>6265229.5085800076</v>
      </c>
    </row>
    <row r="28" spans="1:9" ht="19.899999999999999" customHeight="1">
      <c r="A28" s="127" t="s">
        <v>596</v>
      </c>
    </row>
    <row r="29" spans="1:9" ht="19.899999999999999" customHeight="1" thickBot="1">
      <c r="A29" s="111"/>
    </row>
    <row r="30" spans="1:9" ht="39.6" customHeight="1" thickBot="1">
      <c r="A30" s="161"/>
      <c r="B30" s="161"/>
      <c r="C30" s="156" t="s">
        <v>230</v>
      </c>
      <c r="D30" s="213" t="s">
        <v>231</v>
      </c>
      <c r="E30" s="214"/>
      <c r="F30" s="214"/>
      <c r="G30" s="214"/>
      <c r="H30" s="215"/>
      <c r="I30" s="156" t="s">
        <v>232</v>
      </c>
    </row>
    <row r="31" spans="1:9" ht="19.899999999999999" customHeight="1" thickBot="1">
      <c r="A31" s="161"/>
      <c r="B31" s="161"/>
      <c r="C31" s="159" t="s">
        <v>195</v>
      </c>
      <c r="D31" s="159" t="s">
        <v>196</v>
      </c>
      <c r="E31" s="159" t="s">
        <v>234</v>
      </c>
      <c r="F31" s="159" t="s">
        <v>235</v>
      </c>
      <c r="G31" s="159" t="s">
        <v>236</v>
      </c>
      <c r="H31" s="159" t="s">
        <v>197</v>
      </c>
      <c r="I31" s="159" t="s">
        <v>208</v>
      </c>
    </row>
    <row r="32" spans="1:9" ht="19.899999999999999" customHeight="1" thickBot="1">
      <c r="A32" s="161"/>
      <c r="B32" s="159" t="s">
        <v>237</v>
      </c>
      <c r="C32" s="161"/>
      <c r="D32" s="161"/>
      <c r="E32" s="161"/>
      <c r="F32" s="161"/>
      <c r="G32" s="161"/>
      <c r="H32" s="161"/>
      <c r="I32" s="161"/>
    </row>
    <row r="33" spans="1:9" ht="19.899999999999999" customHeight="1" thickBot="1">
      <c r="A33" s="161"/>
      <c r="B33" s="161"/>
      <c r="C33" s="159" t="s">
        <v>209</v>
      </c>
      <c r="D33" s="159" t="s">
        <v>210</v>
      </c>
      <c r="E33" s="159" t="s">
        <v>211</v>
      </c>
      <c r="F33" s="159" t="s">
        <v>212</v>
      </c>
      <c r="G33" s="159" t="s">
        <v>213</v>
      </c>
      <c r="H33" s="159" t="s">
        <v>214</v>
      </c>
      <c r="I33" s="159" t="s">
        <v>215</v>
      </c>
    </row>
    <row r="34" spans="1:9" ht="19.899999999999999" customHeight="1" thickBot="1">
      <c r="A34" s="163" t="s">
        <v>169</v>
      </c>
      <c r="B34" s="164"/>
      <c r="C34" s="164"/>
      <c r="D34" s="164"/>
      <c r="E34" s="164"/>
      <c r="F34" s="164"/>
      <c r="G34" s="164"/>
      <c r="H34" s="164"/>
      <c r="I34" s="165"/>
    </row>
    <row r="35" spans="1:9" ht="19.899999999999999" customHeight="1" thickBot="1">
      <c r="A35" s="162" t="s">
        <v>217</v>
      </c>
      <c r="B35" s="159" t="s">
        <v>218</v>
      </c>
      <c r="C35" s="166">
        <v>3660332.537</v>
      </c>
      <c r="D35" s="166"/>
      <c r="E35" s="166"/>
      <c r="F35" s="166"/>
      <c r="G35" s="166"/>
      <c r="H35" s="166"/>
      <c r="I35" s="166">
        <v>3660332.537</v>
      </c>
    </row>
    <row r="36" spans="1:9" ht="19.899999999999999" customHeight="1" thickBot="1">
      <c r="A36" s="162" t="s">
        <v>173</v>
      </c>
      <c r="B36" s="159" t="s">
        <v>219</v>
      </c>
      <c r="C36" s="166">
        <v>628790.54799999995</v>
      </c>
      <c r="D36" s="166"/>
      <c r="E36" s="166"/>
      <c r="F36" s="166"/>
      <c r="G36" s="166"/>
      <c r="H36" s="166"/>
      <c r="I36" s="166">
        <v>628790.54799999995</v>
      </c>
    </row>
    <row r="37" spans="1:9" ht="19.899999999999999" customHeight="1" thickBot="1">
      <c r="A37" s="162" t="s">
        <v>174</v>
      </c>
      <c r="B37" s="159" t="s">
        <v>220</v>
      </c>
      <c r="C37" s="166">
        <v>3031541.9890000001</v>
      </c>
      <c r="D37" s="166"/>
      <c r="E37" s="166"/>
      <c r="F37" s="166"/>
      <c r="G37" s="166"/>
      <c r="H37" s="166"/>
      <c r="I37" s="166">
        <v>3031541.9890000001</v>
      </c>
    </row>
    <row r="38" spans="1:9" ht="19.899999999999999" customHeight="1" thickBot="1">
      <c r="A38" s="163" t="s">
        <v>175</v>
      </c>
      <c r="B38" s="164"/>
      <c r="C38" s="145"/>
      <c r="D38" s="145"/>
      <c r="E38" s="145"/>
      <c r="F38" s="145"/>
      <c r="G38" s="145"/>
      <c r="H38" s="145"/>
      <c r="I38" s="189"/>
    </row>
    <row r="39" spans="1:9" ht="19.899999999999999" customHeight="1" thickBot="1">
      <c r="A39" s="162" t="s">
        <v>217</v>
      </c>
      <c r="B39" s="159" t="s">
        <v>221</v>
      </c>
      <c r="C39" s="166">
        <v>3610260.3570500002</v>
      </c>
      <c r="D39" s="154"/>
      <c r="E39" s="154"/>
      <c r="F39" s="154"/>
      <c r="G39" s="154"/>
      <c r="H39" s="154"/>
      <c r="I39" s="166">
        <v>3610260.3570500002</v>
      </c>
    </row>
    <row r="40" spans="1:9" ht="19.899999999999999" customHeight="1" thickBot="1">
      <c r="A40" s="162" t="s">
        <v>173</v>
      </c>
      <c r="B40" s="159" t="s">
        <v>222</v>
      </c>
      <c r="C40" s="166">
        <v>606844.88100000005</v>
      </c>
      <c r="D40" s="154"/>
      <c r="E40" s="154"/>
      <c r="F40" s="154"/>
      <c r="G40" s="154"/>
      <c r="H40" s="154"/>
      <c r="I40" s="166">
        <v>606844.88100000005</v>
      </c>
    </row>
    <row r="41" spans="1:9" ht="19.899999999999999" customHeight="1" thickBot="1">
      <c r="A41" s="162" t="s">
        <v>174</v>
      </c>
      <c r="B41" s="159" t="s">
        <v>223</v>
      </c>
      <c r="C41" s="166">
        <v>3003415.4760500002</v>
      </c>
      <c r="D41" s="154"/>
      <c r="E41" s="154"/>
      <c r="F41" s="154"/>
      <c r="G41" s="154"/>
      <c r="H41" s="154"/>
      <c r="I41" s="166">
        <v>3003415.4760500002</v>
      </c>
    </row>
    <row r="42" spans="1:9" ht="19.899999999999999" customHeight="1" thickBot="1">
      <c r="A42" s="163" t="s">
        <v>176</v>
      </c>
      <c r="B42" s="164"/>
      <c r="C42" s="145"/>
      <c r="D42" s="145"/>
      <c r="E42" s="145"/>
      <c r="F42" s="145"/>
      <c r="G42" s="145"/>
      <c r="H42" s="145"/>
      <c r="I42" s="189"/>
    </row>
    <row r="43" spans="1:9" ht="19.899999999999999" customHeight="1" thickBot="1">
      <c r="A43" s="162" t="s">
        <v>217</v>
      </c>
      <c r="B43" s="159" t="s">
        <v>224</v>
      </c>
      <c r="C43" s="166">
        <v>1427799.9550000001</v>
      </c>
      <c r="D43" s="154"/>
      <c r="E43" s="154"/>
      <c r="F43" s="154"/>
      <c r="G43" s="154"/>
      <c r="H43" s="154"/>
      <c r="I43" s="166">
        <v>1427799.9550000001</v>
      </c>
    </row>
    <row r="44" spans="1:9" ht="19.899999999999999" customHeight="1" thickBot="1">
      <c r="A44" s="162" t="s">
        <v>173</v>
      </c>
      <c r="B44" s="159" t="s">
        <v>225</v>
      </c>
      <c r="C44" s="166">
        <v>388857.375</v>
      </c>
      <c r="D44" s="154"/>
      <c r="E44" s="154"/>
      <c r="F44" s="154"/>
      <c r="G44" s="154"/>
      <c r="H44" s="154"/>
      <c r="I44" s="166">
        <v>388857.375</v>
      </c>
    </row>
    <row r="45" spans="1:9" ht="19.899999999999999" customHeight="1" thickBot="1">
      <c r="A45" s="162" t="s">
        <v>174</v>
      </c>
      <c r="B45" s="159" t="s">
        <v>226</v>
      </c>
      <c r="C45" s="166">
        <v>1038942.58</v>
      </c>
      <c r="D45" s="154"/>
      <c r="E45" s="154"/>
      <c r="F45" s="154"/>
      <c r="G45" s="154"/>
      <c r="H45" s="154"/>
      <c r="I45" s="166">
        <v>1038942.58</v>
      </c>
    </row>
    <row r="46" spans="1:9" ht="19.899999999999999" customHeight="1" thickBot="1">
      <c r="A46" s="159" t="s">
        <v>179</v>
      </c>
      <c r="B46" s="159" t="s">
        <v>227</v>
      </c>
      <c r="C46" s="166">
        <v>739411.71248770016</v>
      </c>
      <c r="D46" s="154"/>
      <c r="E46" s="154"/>
      <c r="F46" s="154"/>
      <c r="G46" s="154"/>
      <c r="H46" s="154"/>
      <c r="I46" s="166">
        <v>739411.71248770016</v>
      </c>
    </row>
    <row r="47" spans="1:9" ht="19.899999999999999" customHeight="1" thickBot="1">
      <c r="A47" s="195" t="s">
        <v>616</v>
      </c>
      <c r="B47" s="159" t="s">
        <v>228</v>
      </c>
      <c r="C47" s="166">
        <v>0</v>
      </c>
      <c r="D47" s="154"/>
      <c r="E47" s="154"/>
      <c r="F47" s="154"/>
      <c r="G47" s="154"/>
      <c r="H47" s="154"/>
      <c r="I47" s="166">
        <v>57465.301772300008</v>
      </c>
    </row>
    <row r="48" spans="1:9" ht="19.899999999999999" customHeight="1" thickBot="1">
      <c r="A48" s="196" t="s">
        <v>617</v>
      </c>
      <c r="B48" s="159" t="s">
        <v>229</v>
      </c>
      <c r="C48" s="166">
        <v>796877.01426000008</v>
      </c>
      <c r="D48" s="154"/>
      <c r="E48" s="154"/>
      <c r="F48" s="154"/>
      <c r="G48" s="154"/>
      <c r="H48" s="154"/>
      <c r="I48" s="166">
        <v>796877.01426000008</v>
      </c>
    </row>
    <row r="51" spans="1:1">
      <c r="A51" s="127" t="s">
        <v>596</v>
      </c>
    </row>
  </sheetData>
  <mergeCells count="6">
    <mergeCell ref="A1:A2"/>
    <mergeCell ref="D30:H30"/>
    <mergeCell ref="D3:H3"/>
    <mergeCell ref="A7:I7"/>
    <mergeCell ref="A13:I13"/>
    <mergeCell ref="A19:I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7"/>
  <sheetViews>
    <sheetView zoomScale="90" zoomScaleNormal="90" workbookViewId="0">
      <selection activeCell="D3" sqref="D3:F3"/>
    </sheetView>
  </sheetViews>
  <sheetFormatPr defaultRowHeight="14.25"/>
  <cols>
    <col min="1" max="1" width="53.73046875" bestFit="1" customWidth="1"/>
    <col min="3" max="3" width="15.86328125" customWidth="1"/>
    <col min="4" max="6" width="11.265625" customWidth="1"/>
    <col min="7" max="9" width="11.73046875" customWidth="1"/>
    <col min="10" max="10" width="13.265625" bestFit="1" customWidth="1"/>
    <col min="11" max="11" width="15.59765625" customWidth="1"/>
    <col min="12" max="12" width="17.1328125" customWidth="1"/>
  </cols>
  <sheetData>
    <row r="1" spans="1:12" ht="46.15" customHeight="1">
      <c r="A1" s="2" t="s">
        <v>238</v>
      </c>
      <c r="C1" t="s">
        <v>590</v>
      </c>
    </row>
    <row r="2" spans="1:12" ht="46.15" customHeight="1" thickBot="1">
      <c r="A2" s="2" t="s">
        <v>239</v>
      </c>
    </row>
    <row r="3" spans="1:12" ht="46.15" customHeight="1" thickBot="1">
      <c r="A3" s="60"/>
      <c r="B3" s="60"/>
      <c r="C3" s="231" t="s">
        <v>201</v>
      </c>
      <c r="D3" s="233" t="s">
        <v>202</v>
      </c>
      <c r="E3" s="233"/>
      <c r="F3" s="225"/>
      <c r="G3" s="234" t="s">
        <v>203</v>
      </c>
      <c r="H3" s="233"/>
      <c r="I3" s="235"/>
      <c r="J3" s="227" t="s">
        <v>240</v>
      </c>
      <c r="K3" s="227" t="s">
        <v>241</v>
      </c>
      <c r="L3" s="227" t="s">
        <v>242</v>
      </c>
    </row>
    <row r="4" spans="1:12" ht="46.15" customHeight="1" thickBot="1">
      <c r="A4" s="60"/>
      <c r="B4" s="60"/>
      <c r="C4" s="232"/>
      <c r="D4" s="60"/>
      <c r="E4" s="57" t="s">
        <v>243</v>
      </c>
      <c r="F4" s="57" t="s">
        <v>244</v>
      </c>
      <c r="G4" s="60"/>
      <c r="H4" s="57" t="s">
        <v>243</v>
      </c>
      <c r="I4" s="19" t="s">
        <v>244</v>
      </c>
      <c r="J4" s="228"/>
      <c r="K4" s="228"/>
      <c r="L4" s="228"/>
    </row>
    <row r="5" spans="1:12" ht="46.15" customHeight="1" thickBot="1">
      <c r="A5" s="60"/>
      <c r="B5" s="60"/>
      <c r="C5" s="98" t="s">
        <v>161</v>
      </c>
      <c r="D5" s="57" t="s">
        <v>162</v>
      </c>
      <c r="E5" s="72" t="s">
        <v>163</v>
      </c>
      <c r="F5" s="83" t="s">
        <v>164</v>
      </c>
      <c r="G5" s="57" t="s">
        <v>165</v>
      </c>
      <c r="H5" s="72" t="s">
        <v>166</v>
      </c>
      <c r="I5" s="4" t="s">
        <v>167</v>
      </c>
      <c r="J5" s="4" t="s">
        <v>168</v>
      </c>
      <c r="K5" s="4" t="s">
        <v>190</v>
      </c>
      <c r="L5" s="4" t="s">
        <v>195</v>
      </c>
    </row>
    <row r="6" spans="1:12" ht="46.15" customHeight="1" thickBot="1">
      <c r="A6" s="82" t="s">
        <v>245</v>
      </c>
      <c r="B6" s="57" t="s">
        <v>233</v>
      </c>
      <c r="C6" s="79"/>
      <c r="D6" s="59"/>
      <c r="E6" s="220"/>
      <c r="F6" s="221"/>
      <c r="G6" s="59"/>
      <c r="H6" s="220"/>
      <c r="I6" s="221"/>
      <c r="J6" s="3"/>
      <c r="K6" s="3"/>
      <c r="L6" s="3"/>
    </row>
    <row r="7" spans="1:12" ht="46.15" customHeight="1" thickBot="1">
      <c r="A7" s="82" t="s">
        <v>246</v>
      </c>
      <c r="B7" s="99" t="s">
        <v>247</v>
      </c>
      <c r="C7" s="21"/>
      <c r="D7" s="3"/>
      <c r="E7" s="220"/>
      <c r="F7" s="221"/>
      <c r="G7" s="3"/>
      <c r="H7" s="220"/>
      <c r="I7" s="221"/>
      <c r="J7" s="3"/>
      <c r="K7" s="3"/>
      <c r="L7" s="3"/>
    </row>
    <row r="8" spans="1:12" ht="46.15" customHeight="1" thickBot="1">
      <c r="A8" s="82" t="s">
        <v>248</v>
      </c>
      <c r="B8" s="95"/>
      <c r="C8" s="97"/>
      <c r="D8" s="97"/>
      <c r="E8" s="97"/>
      <c r="F8" s="97"/>
      <c r="G8" s="97"/>
      <c r="H8" s="97"/>
      <c r="I8" s="97"/>
      <c r="J8" s="97"/>
      <c r="K8" s="97"/>
      <c r="L8" s="97"/>
    </row>
    <row r="9" spans="1:12" ht="46.15" customHeight="1" thickBot="1">
      <c r="A9" s="82" t="s">
        <v>92</v>
      </c>
      <c r="B9" s="95"/>
      <c r="C9" s="97"/>
      <c r="D9" s="97"/>
      <c r="E9" s="97"/>
      <c r="F9" s="97"/>
      <c r="G9" s="97"/>
      <c r="H9" s="97"/>
      <c r="I9" s="97"/>
      <c r="J9" s="97"/>
      <c r="K9" s="97"/>
      <c r="L9" s="97"/>
    </row>
    <row r="10" spans="1:12" ht="46.15" customHeight="1" thickBot="1">
      <c r="A10" s="82" t="s">
        <v>249</v>
      </c>
      <c r="B10" s="86" t="s">
        <v>4</v>
      </c>
      <c r="C10" s="21"/>
      <c r="D10" s="97"/>
      <c r="E10" s="3"/>
      <c r="F10" s="3"/>
      <c r="G10" s="97"/>
      <c r="H10" s="3"/>
      <c r="I10" s="3"/>
      <c r="J10" s="3"/>
      <c r="K10" s="3"/>
      <c r="L10" s="3"/>
    </row>
    <row r="11" spans="1:12" ht="46.15" customHeight="1" thickBot="1">
      <c r="A11" s="82" t="s">
        <v>250</v>
      </c>
      <c r="B11" s="86" t="s">
        <v>14</v>
      </c>
      <c r="C11" s="21"/>
      <c r="D11" s="97"/>
      <c r="E11" s="3"/>
      <c r="F11" s="3"/>
      <c r="G11" s="97"/>
      <c r="H11" s="3"/>
      <c r="I11" s="3"/>
      <c r="J11" s="3"/>
      <c r="K11" s="3"/>
      <c r="L11" s="3"/>
    </row>
    <row r="12" spans="1:12" ht="46.15" customHeight="1" thickBot="1">
      <c r="A12" s="82" t="s">
        <v>251</v>
      </c>
      <c r="B12" s="86" t="s">
        <v>16</v>
      </c>
      <c r="C12" s="21"/>
      <c r="D12" s="97"/>
      <c r="E12" s="3"/>
      <c r="F12" s="3"/>
      <c r="G12" s="97"/>
      <c r="H12" s="3"/>
      <c r="I12" s="3"/>
      <c r="J12" s="3"/>
      <c r="K12" s="3"/>
      <c r="L12" s="3"/>
    </row>
    <row r="13" spans="1:12" ht="46.15" customHeight="1" thickBot="1">
      <c r="A13" s="82" t="s">
        <v>252</v>
      </c>
      <c r="B13" s="86" t="s">
        <v>18</v>
      </c>
      <c r="C13" s="21"/>
      <c r="D13" s="3"/>
      <c r="E13" s="220"/>
      <c r="F13" s="221"/>
      <c r="G13" s="3"/>
      <c r="H13" s="220"/>
      <c r="I13" s="221"/>
      <c r="J13" s="3"/>
      <c r="K13" s="3"/>
      <c r="L13" s="3"/>
    </row>
    <row r="14" spans="1:12" ht="46.15" customHeight="1" thickBot="1">
      <c r="A14" s="82" t="s">
        <v>253</v>
      </c>
      <c r="B14" s="95"/>
      <c r="C14" s="21"/>
      <c r="D14" s="97"/>
      <c r="E14" s="220"/>
      <c r="F14" s="221"/>
      <c r="G14" s="97"/>
      <c r="H14" s="220"/>
      <c r="I14" s="221"/>
      <c r="J14" s="97"/>
      <c r="K14" s="97"/>
      <c r="L14" s="97"/>
    </row>
    <row r="15" spans="1:12" ht="46.15" customHeight="1" thickBot="1">
      <c r="A15" s="82" t="s">
        <v>254</v>
      </c>
      <c r="B15" s="86" t="s">
        <v>20</v>
      </c>
      <c r="C15" s="21"/>
      <c r="D15" s="3"/>
      <c r="E15" s="220"/>
      <c r="F15" s="221"/>
      <c r="G15" s="3"/>
      <c r="H15" s="229"/>
      <c r="I15" s="230"/>
      <c r="J15" s="3"/>
      <c r="K15" s="3"/>
      <c r="L15" s="3"/>
    </row>
    <row r="16" spans="1:12" ht="46.15" customHeight="1" thickBot="1">
      <c r="A16" s="82" t="s">
        <v>255</v>
      </c>
      <c r="B16" s="86" t="s">
        <v>22</v>
      </c>
      <c r="C16" s="21"/>
      <c r="D16" s="97"/>
      <c r="E16" s="3"/>
      <c r="F16" s="3"/>
      <c r="G16" s="3"/>
      <c r="H16" s="3"/>
      <c r="I16" s="3"/>
      <c r="J16" s="3"/>
      <c r="K16" s="3"/>
      <c r="L16" s="3"/>
    </row>
    <row r="17" spans="1:12" ht="46.15" customHeight="1" thickBot="1">
      <c r="A17" s="82" t="s">
        <v>94</v>
      </c>
      <c r="B17" s="86" t="s">
        <v>24</v>
      </c>
      <c r="C17" s="21"/>
      <c r="D17" s="3"/>
      <c r="E17" s="220"/>
      <c r="F17" s="221"/>
      <c r="G17" s="3"/>
      <c r="H17" s="220"/>
      <c r="I17" s="221"/>
      <c r="J17" s="3"/>
      <c r="K17" s="3"/>
      <c r="L17" s="3"/>
    </row>
    <row r="18" spans="1:12" ht="46.15" customHeight="1" thickBot="1">
      <c r="A18" s="82" t="s">
        <v>256</v>
      </c>
      <c r="B18" s="87" t="s">
        <v>38</v>
      </c>
      <c r="C18" s="21"/>
      <c r="D18" s="3"/>
      <c r="E18" s="220"/>
      <c r="F18" s="221"/>
      <c r="G18" s="3"/>
      <c r="H18" s="220"/>
      <c r="I18" s="221"/>
      <c r="J18" s="3"/>
      <c r="K18" s="3"/>
      <c r="L18" s="3"/>
    </row>
    <row r="19" spans="1:12" ht="46.15" customHeight="1">
      <c r="A19" s="96"/>
    </row>
    <row r="20" spans="1:12" ht="46.15" customHeight="1" thickBot="1">
      <c r="A20" s="8"/>
    </row>
    <row r="21" spans="1:12" ht="46.15" customHeight="1">
      <c r="A21" s="60"/>
      <c r="B21" s="60"/>
      <c r="C21" s="222" t="s">
        <v>257</v>
      </c>
      <c r="D21" s="223"/>
      <c r="E21" s="224"/>
      <c r="F21" s="225" t="s">
        <v>204</v>
      </c>
      <c r="G21" s="227" t="s">
        <v>258</v>
      </c>
      <c r="H21" s="227" t="s">
        <v>259</v>
      </c>
    </row>
    <row r="22" spans="1:12" ht="46.15" customHeight="1" thickBot="1">
      <c r="A22" s="60"/>
      <c r="B22" s="60"/>
      <c r="C22" s="100"/>
      <c r="D22" s="20" t="s">
        <v>243</v>
      </c>
      <c r="E22" s="25" t="s">
        <v>244</v>
      </c>
      <c r="F22" s="226"/>
      <c r="G22" s="228"/>
      <c r="H22" s="228"/>
    </row>
    <row r="23" spans="1:12" ht="46.15" customHeight="1" thickBot="1">
      <c r="A23" s="60"/>
      <c r="B23" s="60"/>
      <c r="C23" s="66" t="s">
        <v>196</v>
      </c>
      <c r="D23" s="67" t="s">
        <v>234</v>
      </c>
      <c r="E23" s="78" t="s">
        <v>235</v>
      </c>
      <c r="F23" s="19" t="s">
        <v>236</v>
      </c>
      <c r="G23" s="4" t="s">
        <v>197</v>
      </c>
      <c r="H23" s="4" t="s">
        <v>208</v>
      </c>
    </row>
    <row r="24" spans="1:12" ht="46.15" customHeight="1" thickBot="1">
      <c r="A24" s="82" t="s">
        <v>245</v>
      </c>
      <c r="B24" s="85" t="s">
        <v>233</v>
      </c>
      <c r="C24" s="79"/>
      <c r="D24" s="220"/>
      <c r="E24" s="221"/>
      <c r="F24" s="3"/>
      <c r="G24" s="3"/>
      <c r="H24" s="3"/>
    </row>
    <row r="25" spans="1:12" ht="46.15" customHeight="1" thickBot="1">
      <c r="A25" s="82" t="s">
        <v>246</v>
      </c>
      <c r="B25" s="86" t="s">
        <v>247</v>
      </c>
      <c r="C25" s="21"/>
      <c r="D25" s="220"/>
      <c r="E25" s="221"/>
      <c r="F25" s="3"/>
      <c r="G25" s="3"/>
      <c r="H25" s="3"/>
    </row>
    <row r="26" spans="1:12" ht="46.15" customHeight="1" thickBot="1">
      <c r="A26" s="82" t="s">
        <v>248</v>
      </c>
      <c r="B26" s="95"/>
      <c r="C26" s="97"/>
      <c r="D26" s="97"/>
      <c r="E26" s="97"/>
      <c r="F26" s="97"/>
      <c r="G26" s="97"/>
      <c r="H26" s="97"/>
    </row>
    <row r="27" spans="1:12" ht="46.15" customHeight="1" thickBot="1">
      <c r="A27" s="82" t="s">
        <v>92</v>
      </c>
      <c r="B27" s="95"/>
      <c r="C27" s="97"/>
      <c r="D27" s="97"/>
      <c r="E27" s="97"/>
      <c r="F27" s="97"/>
      <c r="G27" s="97"/>
      <c r="H27" s="97"/>
    </row>
    <row r="28" spans="1:12" ht="46.15" customHeight="1" thickBot="1">
      <c r="A28" s="82" t="s">
        <v>249</v>
      </c>
      <c r="B28" s="86" t="s">
        <v>4</v>
      </c>
      <c r="C28" s="97"/>
      <c r="D28" s="3"/>
      <c r="E28" s="3"/>
      <c r="F28" s="3"/>
      <c r="G28" s="3"/>
      <c r="H28" s="3"/>
    </row>
    <row r="29" spans="1:12" ht="46.15" customHeight="1" thickBot="1">
      <c r="A29" s="82" t="s">
        <v>250</v>
      </c>
      <c r="B29" s="86" t="s">
        <v>14</v>
      </c>
      <c r="C29" s="97"/>
      <c r="D29" s="3"/>
      <c r="E29" s="3"/>
      <c r="F29" s="3"/>
      <c r="G29" s="3"/>
      <c r="H29" s="3"/>
    </row>
    <row r="30" spans="1:12" ht="46.15" customHeight="1" thickBot="1">
      <c r="A30" s="82" t="s">
        <v>251</v>
      </c>
      <c r="B30" s="86" t="s">
        <v>16</v>
      </c>
      <c r="C30" s="97"/>
      <c r="D30" s="3"/>
      <c r="E30" s="3"/>
      <c r="F30" s="3"/>
      <c r="G30" s="3"/>
      <c r="H30" s="3"/>
    </row>
    <row r="31" spans="1:12" ht="46.15" customHeight="1" thickBot="1">
      <c r="A31" s="82" t="s">
        <v>252</v>
      </c>
      <c r="B31" s="86" t="s">
        <v>18</v>
      </c>
      <c r="C31" s="97"/>
      <c r="D31" s="220"/>
      <c r="E31" s="221"/>
      <c r="F31" s="3"/>
      <c r="G31" s="3"/>
      <c r="H31" s="3"/>
    </row>
    <row r="32" spans="1:12" ht="46.15" customHeight="1" thickBot="1">
      <c r="A32" s="82" t="s">
        <v>253</v>
      </c>
      <c r="B32" s="95"/>
      <c r="C32" s="97"/>
      <c r="D32" s="220"/>
      <c r="E32" s="221"/>
      <c r="F32" s="97"/>
      <c r="G32" s="97"/>
      <c r="H32" s="97"/>
    </row>
    <row r="33" spans="1:8" ht="46.15" customHeight="1" thickBot="1">
      <c r="A33" s="82" t="s">
        <v>254</v>
      </c>
      <c r="B33" s="86" t="s">
        <v>20</v>
      </c>
      <c r="C33" s="97"/>
      <c r="D33" s="220"/>
      <c r="E33" s="221"/>
      <c r="F33" s="3"/>
      <c r="G33" s="3"/>
      <c r="H33" s="3"/>
    </row>
    <row r="34" spans="1:8" ht="46.15" customHeight="1" thickBot="1">
      <c r="A34" s="82" t="s">
        <v>255</v>
      </c>
      <c r="B34" s="86" t="s">
        <v>22</v>
      </c>
      <c r="C34" s="97"/>
      <c r="D34" s="3"/>
      <c r="E34" s="3"/>
      <c r="F34" s="3"/>
      <c r="G34" s="3"/>
      <c r="H34" s="3"/>
    </row>
    <row r="35" spans="1:8" ht="46.15" customHeight="1" thickBot="1">
      <c r="A35" s="82" t="s">
        <v>94</v>
      </c>
      <c r="B35" s="86" t="s">
        <v>24</v>
      </c>
      <c r="C35" s="21"/>
      <c r="D35" s="220"/>
      <c r="E35" s="221"/>
      <c r="F35" s="3"/>
      <c r="G35" s="3"/>
      <c r="H35" s="3"/>
    </row>
    <row r="36" spans="1:8" ht="46.15" customHeight="1" thickBot="1">
      <c r="A36" s="82" t="s">
        <v>256</v>
      </c>
      <c r="B36" s="87" t="s">
        <v>38</v>
      </c>
      <c r="C36" s="21"/>
      <c r="D36" s="220"/>
      <c r="E36" s="221"/>
      <c r="F36" s="3"/>
      <c r="G36" s="3"/>
      <c r="H36" s="3"/>
    </row>
    <row r="37" spans="1:8" ht="46.15" customHeight="1">
      <c r="A37" s="94"/>
    </row>
  </sheetData>
  <mergeCells count="31">
    <mergeCell ref="C3:C4"/>
    <mergeCell ref="D3:F3"/>
    <mergeCell ref="G3:I3"/>
    <mergeCell ref="J3:J4"/>
    <mergeCell ref="K3:K4"/>
    <mergeCell ref="L3:L4"/>
    <mergeCell ref="E6:F6"/>
    <mergeCell ref="H6:I6"/>
    <mergeCell ref="E7:F7"/>
    <mergeCell ref="H7:I7"/>
    <mergeCell ref="E13:F13"/>
    <mergeCell ref="H13:I13"/>
    <mergeCell ref="E14:F14"/>
    <mergeCell ref="H14:I14"/>
    <mergeCell ref="E15:F15"/>
    <mergeCell ref="H15:I15"/>
    <mergeCell ref="E17:F17"/>
    <mergeCell ref="H17:I17"/>
    <mergeCell ref="E18:F18"/>
    <mergeCell ref="H18:I18"/>
    <mergeCell ref="C21:E21"/>
    <mergeCell ref="F21:F22"/>
    <mergeCell ref="G21:G22"/>
    <mergeCell ref="H21:H22"/>
    <mergeCell ref="D36:E36"/>
    <mergeCell ref="D24:E24"/>
    <mergeCell ref="D25:E25"/>
    <mergeCell ref="D31:E31"/>
    <mergeCell ref="D32:E32"/>
    <mergeCell ref="D33:E33"/>
    <mergeCell ref="D35: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F5" sqref="F5"/>
    </sheetView>
  </sheetViews>
  <sheetFormatPr defaultRowHeight="14.25"/>
  <cols>
    <col min="1" max="1" width="54.265625" bestFit="1" customWidth="1"/>
    <col min="3" max="3" width="10.59765625" bestFit="1" customWidth="1"/>
    <col min="4" max="7" width="12.3984375" bestFit="1" customWidth="1"/>
    <col min="8" max="8" width="10.86328125" bestFit="1" customWidth="1"/>
    <col min="9" max="9" width="12.3984375" bestFit="1" customWidth="1"/>
    <col min="10" max="10" width="13.59765625" bestFit="1" customWidth="1"/>
    <col min="11" max="11" width="9" bestFit="1" customWidth="1"/>
  </cols>
  <sheetData>
    <row r="1" spans="1:11" ht="46.15" customHeight="1">
      <c r="A1" s="2" t="s">
        <v>260</v>
      </c>
      <c r="C1" s="22">
        <v>1</v>
      </c>
      <c r="D1" s="22">
        <f>1+C1</f>
        <v>2</v>
      </c>
      <c r="E1" s="22">
        <f t="shared" ref="E1:K1" si="0">1+D1</f>
        <v>3</v>
      </c>
      <c r="F1" s="22">
        <f t="shared" si="0"/>
        <v>4</v>
      </c>
      <c r="G1" s="22">
        <f t="shared" si="0"/>
        <v>5</v>
      </c>
      <c r="H1" s="22">
        <f t="shared" si="0"/>
        <v>6</v>
      </c>
      <c r="I1" s="22">
        <f t="shared" si="0"/>
        <v>7</v>
      </c>
      <c r="J1" s="22">
        <f t="shared" si="0"/>
        <v>8</v>
      </c>
      <c r="K1" s="22">
        <f t="shared" si="0"/>
        <v>9</v>
      </c>
    </row>
    <row r="2" spans="1:11" ht="46.15" customHeight="1" thickBot="1">
      <c r="A2" s="2" t="s">
        <v>261</v>
      </c>
      <c r="C2" s="101" t="s">
        <v>590</v>
      </c>
    </row>
    <row r="3" spans="1:11" ht="46.15" customHeight="1" thickBot="1">
      <c r="A3" s="3"/>
      <c r="B3" s="3"/>
      <c r="C3" s="236" t="s">
        <v>262</v>
      </c>
      <c r="D3" s="237"/>
      <c r="E3" s="237"/>
      <c r="F3" s="237"/>
      <c r="G3" s="237"/>
      <c r="H3" s="237"/>
      <c r="I3" s="237"/>
      <c r="J3" s="237"/>
      <c r="K3" s="235"/>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190</v>
      </c>
    </row>
    <row r="6" spans="1:11" ht="46.15" customHeight="1" thickBot="1">
      <c r="A6" s="4" t="s">
        <v>245</v>
      </c>
      <c r="B6" s="4" t="s">
        <v>233</v>
      </c>
      <c r="C6" s="23">
        <v>0</v>
      </c>
      <c r="D6" s="23">
        <v>0</v>
      </c>
      <c r="E6" s="23">
        <v>0</v>
      </c>
      <c r="F6" s="23">
        <v>0</v>
      </c>
      <c r="G6" s="23">
        <v>0</v>
      </c>
      <c r="H6" s="23">
        <v>0</v>
      </c>
      <c r="I6" s="23">
        <v>0</v>
      </c>
      <c r="J6" s="23">
        <v>0</v>
      </c>
      <c r="K6" s="23">
        <v>0</v>
      </c>
    </row>
    <row r="7" spans="1:11" ht="46.15" customHeight="1" thickBot="1">
      <c r="A7" s="4" t="s">
        <v>246</v>
      </c>
      <c r="B7" s="4" t="s">
        <v>8</v>
      </c>
      <c r="C7" s="23">
        <v>0</v>
      </c>
      <c r="D7" s="23">
        <v>0</v>
      </c>
      <c r="E7" s="23">
        <v>0</v>
      </c>
      <c r="F7" s="23">
        <v>0</v>
      </c>
      <c r="G7" s="23">
        <v>0</v>
      </c>
      <c r="H7" s="23">
        <v>0</v>
      </c>
      <c r="I7" s="23">
        <v>0</v>
      </c>
      <c r="J7" s="23">
        <v>0</v>
      </c>
      <c r="K7" s="23">
        <v>0</v>
      </c>
    </row>
    <row r="8" spans="1:11" ht="46.15" customHeight="1" thickBot="1">
      <c r="A8" s="4" t="s">
        <v>248</v>
      </c>
      <c r="B8" s="3"/>
      <c r="C8" s="23"/>
      <c r="D8" s="3"/>
      <c r="E8" s="3"/>
      <c r="F8" s="3"/>
      <c r="G8" s="3"/>
      <c r="H8" s="3"/>
      <c r="I8" s="3"/>
      <c r="J8" s="3"/>
      <c r="K8" s="3"/>
    </row>
    <row r="9" spans="1:11" ht="46.15" customHeight="1" thickBot="1">
      <c r="A9" s="4" t="s">
        <v>255</v>
      </c>
      <c r="B9" s="3"/>
      <c r="C9" s="23"/>
      <c r="D9" s="3"/>
      <c r="E9" s="3"/>
      <c r="F9" s="3"/>
      <c r="G9" s="3"/>
      <c r="H9" s="3"/>
      <c r="I9" s="3"/>
      <c r="J9" s="3"/>
      <c r="K9" s="3"/>
    </row>
    <row r="10" spans="1:11" ht="46.15" customHeight="1" thickBot="1">
      <c r="A10" s="4" t="s">
        <v>263</v>
      </c>
      <c r="B10" s="3"/>
      <c r="C10" s="3"/>
      <c r="D10" s="3"/>
      <c r="E10" s="3"/>
      <c r="F10" s="3"/>
      <c r="G10" s="3"/>
      <c r="H10" s="3"/>
      <c r="I10" s="3"/>
      <c r="J10" s="3"/>
      <c r="K10" s="3"/>
    </row>
    <row r="11" spans="1:11" ht="46.15" customHeight="1" thickBot="1">
      <c r="A11" s="4" t="s">
        <v>217</v>
      </c>
      <c r="B11" s="4" t="s">
        <v>10</v>
      </c>
      <c r="C11" s="27">
        <v>4481.9889999999996</v>
      </c>
      <c r="D11" s="27">
        <v>251649.155</v>
      </c>
      <c r="E11" s="27">
        <v>61814.2</v>
      </c>
      <c r="F11" s="27">
        <v>2182985.8309999998</v>
      </c>
      <c r="G11" s="27">
        <v>886308.72600000002</v>
      </c>
      <c r="H11" s="27">
        <v>46052.353999999999</v>
      </c>
      <c r="I11" s="27">
        <v>1122170.4990000001</v>
      </c>
      <c r="J11" s="27">
        <v>210201.33900000001</v>
      </c>
      <c r="K11" s="27">
        <v>3261.8879999999999</v>
      </c>
    </row>
    <row r="12" spans="1:11" ht="46.15" customHeight="1" thickBot="1">
      <c r="A12" s="4" t="s">
        <v>264</v>
      </c>
      <c r="B12" s="4" t="s">
        <v>26</v>
      </c>
      <c r="C12" s="27">
        <v>0</v>
      </c>
      <c r="D12" s="27">
        <v>0</v>
      </c>
      <c r="E12" s="27">
        <v>0</v>
      </c>
      <c r="F12" s="27">
        <v>0</v>
      </c>
      <c r="G12" s="27">
        <v>0</v>
      </c>
      <c r="H12" s="27">
        <v>15529.898999999999</v>
      </c>
      <c r="I12" s="27">
        <v>14115.856</v>
      </c>
      <c r="J12" s="27">
        <v>-6826.5020000000004</v>
      </c>
      <c r="K12" s="27">
        <v>0</v>
      </c>
    </row>
    <row r="13" spans="1:11" ht="46.15" customHeight="1" thickBot="1">
      <c r="A13" s="4" t="s">
        <v>265</v>
      </c>
      <c r="B13" s="4" t="s">
        <v>28</v>
      </c>
      <c r="C13" s="27">
        <v>4481.9889999999996</v>
      </c>
      <c r="D13" s="27">
        <v>251649.155</v>
      </c>
      <c r="E13" s="27">
        <v>61814.2</v>
      </c>
      <c r="F13" s="27">
        <v>2182985.8309999998</v>
      </c>
      <c r="G13" s="27">
        <v>886308.72600000002</v>
      </c>
      <c r="H13" s="27">
        <v>30522.455000000002</v>
      </c>
      <c r="I13" s="27">
        <v>1108054.6429999999</v>
      </c>
      <c r="J13" s="27">
        <v>217027.84099999999</v>
      </c>
      <c r="K13" s="27">
        <v>3261.8879999999999</v>
      </c>
    </row>
    <row r="14" spans="1:11" ht="46.15" customHeight="1" thickBot="1">
      <c r="A14" s="4" t="s">
        <v>266</v>
      </c>
      <c r="B14" s="3"/>
      <c r="C14" s="28"/>
      <c r="D14" s="28"/>
      <c r="E14" s="28"/>
      <c r="F14" s="28"/>
      <c r="G14" s="28"/>
      <c r="H14" s="28"/>
      <c r="I14" s="28"/>
      <c r="J14" s="28"/>
      <c r="K14" s="28"/>
    </row>
    <row r="15" spans="1:11" ht="46.15" customHeight="1" thickBot="1">
      <c r="A15" s="4" t="s">
        <v>217</v>
      </c>
      <c r="B15" s="4" t="s">
        <v>30</v>
      </c>
      <c r="C15" s="27">
        <v>10218.509</v>
      </c>
      <c r="D15" s="27">
        <v>813064.19300000009</v>
      </c>
      <c r="E15" s="27">
        <v>1948971.6240000001</v>
      </c>
      <c r="F15" s="27">
        <v>7048421.9649999999</v>
      </c>
      <c r="G15" s="27">
        <v>321407.55900000001</v>
      </c>
      <c r="H15" s="27">
        <v>168499.93700000001</v>
      </c>
      <c r="I15" s="27">
        <v>1329810.372</v>
      </c>
      <c r="J15" s="27">
        <v>1892088.4990000001</v>
      </c>
      <c r="K15" s="27">
        <v>0</v>
      </c>
    </row>
    <row r="16" spans="1:11" ht="46.15" customHeight="1" thickBot="1">
      <c r="A16" s="4" t="s">
        <v>264</v>
      </c>
      <c r="B16" s="4" t="s">
        <v>46</v>
      </c>
      <c r="C16" s="27">
        <v>0</v>
      </c>
      <c r="D16" s="27">
        <v>0</v>
      </c>
      <c r="E16" s="27">
        <v>0</v>
      </c>
      <c r="F16" s="27">
        <v>0</v>
      </c>
      <c r="G16" s="27">
        <v>0</v>
      </c>
      <c r="H16" s="27">
        <v>32718.559000000001</v>
      </c>
      <c r="I16" s="27">
        <v>367153.05200000003</v>
      </c>
      <c r="J16" s="27">
        <v>52000.016999999993</v>
      </c>
      <c r="K16" s="27">
        <v>0</v>
      </c>
    </row>
    <row r="17" spans="1:11" ht="46.15" customHeight="1" thickBot="1">
      <c r="A17" s="4" t="s">
        <v>267</v>
      </c>
      <c r="B17" s="4" t="s">
        <v>48</v>
      </c>
      <c r="C17" s="27">
        <v>10218.509</v>
      </c>
      <c r="D17" s="27">
        <v>813064.19300000009</v>
      </c>
      <c r="E17" s="27">
        <v>1948971.6240000001</v>
      </c>
      <c r="F17" s="27">
        <v>7048421.9649999999</v>
      </c>
      <c r="G17" s="27">
        <v>321407.55900000001</v>
      </c>
      <c r="H17" s="27">
        <v>135781.378</v>
      </c>
      <c r="I17" s="27">
        <v>962657.32</v>
      </c>
      <c r="J17" s="27">
        <v>1840088.4820000001</v>
      </c>
      <c r="K17" s="27">
        <v>0</v>
      </c>
    </row>
    <row r="18" spans="1:11" ht="46.15" customHeight="1" thickBot="1">
      <c r="A18" s="4" t="s">
        <v>268</v>
      </c>
      <c r="B18" s="4" t="s">
        <v>50</v>
      </c>
      <c r="C18" s="27">
        <v>14700.498</v>
      </c>
      <c r="D18" s="27">
        <v>1064713.3480000002</v>
      </c>
      <c r="E18" s="27">
        <v>2010785.824</v>
      </c>
      <c r="F18" s="27">
        <v>9231407.7960000001</v>
      </c>
      <c r="G18" s="27">
        <v>1207716.2849999999</v>
      </c>
      <c r="H18" s="27">
        <v>214552.291</v>
      </c>
      <c r="I18" s="27">
        <v>2451980.8709999998</v>
      </c>
      <c r="J18" s="27">
        <v>2102289.838</v>
      </c>
      <c r="K18" s="27">
        <v>3261.8879999999999</v>
      </c>
    </row>
    <row r="19" spans="1:11" ht="46.15" customHeight="1" thickBot="1">
      <c r="A19" s="4" t="s">
        <v>269</v>
      </c>
      <c r="B19" s="4" t="s">
        <v>52</v>
      </c>
      <c r="C19" s="27">
        <v>14700.498</v>
      </c>
      <c r="D19" s="27">
        <v>1064713.3480000002</v>
      </c>
      <c r="E19" s="27">
        <v>2010785.824</v>
      </c>
      <c r="F19" s="27">
        <v>9231407.7960000001</v>
      </c>
      <c r="G19" s="27">
        <v>1207716.2849999999</v>
      </c>
      <c r="H19" s="27">
        <v>166303.83300000001</v>
      </c>
      <c r="I19" s="27">
        <v>2070711.963</v>
      </c>
      <c r="J19" s="27">
        <v>2057116.3230000001</v>
      </c>
      <c r="K19" s="27">
        <v>3261.8879999999999</v>
      </c>
    </row>
    <row r="20" spans="1:11" ht="46.15" customHeight="1" thickBot="1">
      <c r="A20" s="4" t="s">
        <v>94</v>
      </c>
      <c r="B20" s="4" t="s">
        <v>54</v>
      </c>
      <c r="C20" s="27">
        <v>599.46500000000003</v>
      </c>
      <c r="D20" s="27">
        <v>45891.627000000008</v>
      </c>
      <c r="E20" s="27">
        <v>108847.64199999998</v>
      </c>
      <c r="F20" s="27">
        <v>399518.20899999997</v>
      </c>
      <c r="G20" s="27">
        <v>18226.705999999998</v>
      </c>
      <c r="H20" s="27">
        <v>9557.598</v>
      </c>
      <c r="I20" s="27">
        <v>75429.319000000003</v>
      </c>
      <c r="J20" s="27">
        <v>107392.549</v>
      </c>
      <c r="K20" s="27">
        <v>0</v>
      </c>
    </row>
    <row r="21" spans="1:11" ht="46.15" customHeight="1" thickBot="1">
      <c r="A21" s="4" t="s">
        <v>253</v>
      </c>
      <c r="B21" s="3"/>
      <c r="C21" s="28"/>
      <c r="D21" s="28"/>
      <c r="E21" s="28"/>
      <c r="F21" s="28"/>
      <c r="G21" s="28"/>
      <c r="H21" s="28"/>
      <c r="I21" s="28"/>
      <c r="J21" s="28"/>
      <c r="K21" s="28"/>
    </row>
    <row r="22" spans="1:11" ht="46.15" customHeight="1" thickBot="1">
      <c r="A22" s="4" t="s">
        <v>254</v>
      </c>
      <c r="B22" s="4" t="s">
        <v>56</v>
      </c>
      <c r="C22" s="27">
        <v>0</v>
      </c>
      <c r="D22" s="27">
        <v>0</v>
      </c>
      <c r="E22" s="27">
        <v>0</v>
      </c>
      <c r="F22" s="27">
        <v>0</v>
      </c>
      <c r="G22" s="27">
        <v>0</v>
      </c>
      <c r="H22" s="27">
        <v>0</v>
      </c>
      <c r="I22" s="27">
        <v>0</v>
      </c>
      <c r="J22" s="27">
        <v>0</v>
      </c>
      <c r="K22" s="27">
        <v>0</v>
      </c>
    </row>
    <row r="23" spans="1:11" ht="46.15" customHeight="1" thickBot="1">
      <c r="A23" s="4" t="s">
        <v>255</v>
      </c>
      <c r="B23" s="4" t="s">
        <v>58</v>
      </c>
      <c r="C23" s="27">
        <v>0</v>
      </c>
      <c r="D23" s="27">
        <v>0</v>
      </c>
      <c r="E23" s="27">
        <v>0</v>
      </c>
      <c r="F23" s="27">
        <v>0</v>
      </c>
      <c r="G23" s="27">
        <v>0</v>
      </c>
      <c r="H23" s="27">
        <v>0</v>
      </c>
      <c r="I23" s="27">
        <v>0</v>
      </c>
      <c r="J23" s="27">
        <v>0</v>
      </c>
      <c r="K23" s="27">
        <v>0</v>
      </c>
    </row>
    <row r="24" spans="1:11" ht="46.15" customHeight="1" thickBot="1">
      <c r="A24" s="4" t="s">
        <v>94</v>
      </c>
      <c r="B24" s="4" t="s">
        <v>60</v>
      </c>
      <c r="C24" s="27">
        <v>0</v>
      </c>
      <c r="D24" s="27">
        <v>0</v>
      </c>
      <c r="E24" s="27">
        <v>0</v>
      </c>
      <c r="F24" s="27">
        <v>0</v>
      </c>
      <c r="G24" s="27">
        <v>0</v>
      </c>
      <c r="H24" s="27">
        <v>0</v>
      </c>
      <c r="I24" s="27">
        <v>0</v>
      </c>
      <c r="J24" s="27">
        <v>0</v>
      </c>
      <c r="K24" s="27">
        <v>0</v>
      </c>
    </row>
    <row r="25" spans="1:11" ht="46.15" customHeight="1" thickBot="1">
      <c r="A25" s="4" t="s">
        <v>256</v>
      </c>
      <c r="B25" s="3"/>
      <c r="C25" s="28"/>
      <c r="D25" s="28"/>
      <c r="E25" s="28"/>
      <c r="F25" s="28"/>
      <c r="G25" s="28"/>
      <c r="H25" s="28"/>
      <c r="I25" s="28"/>
      <c r="J25" s="28"/>
      <c r="K25" s="28"/>
    </row>
    <row r="26" spans="1:11" ht="46.15" customHeight="1" thickBot="1">
      <c r="A26" s="4" t="s">
        <v>256</v>
      </c>
      <c r="B26" s="4" t="s">
        <v>62</v>
      </c>
      <c r="C26" s="27">
        <v>15299.963</v>
      </c>
      <c r="D26" s="27">
        <v>1110604.9750000003</v>
      </c>
      <c r="E26" s="27">
        <v>2119633.466</v>
      </c>
      <c r="F26" s="27">
        <v>9630926.0050000008</v>
      </c>
      <c r="G26" s="27">
        <v>1225942.9909999999</v>
      </c>
      <c r="H26" s="27">
        <v>224109.889</v>
      </c>
      <c r="I26" s="27">
        <v>2527410.19</v>
      </c>
      <c r="J26" s="27">
        <v>2209682.3870000001</v>
      </c>
      <c r="K26" s="27">
        <v>3261.8879999999999</v>
      </c>
    </row>
    <row r="27" spans="1:11" ht="46.15" customHeight="1" thickBot="1">
      <c r="A27" s="4" t="s">
        <v>270</v>
      </c>
      <c r="B27" s="4" t="s">
        <v>64</v>
      </c>
      <c r="C27" s="27">
        <v>0</v>
      </c>
      <c r="D27" s="27">
        <v>0</v>
      </c>
      <c r="E27" s="27">
        <v>0</v>
      </c>
      <c r="F27" s="27">
        <v>0</v>
      </c>
      <c r="G27" s="27">
        <v>0</v>
      </c>
      <c r="H27" s="27">
        <v>48248.457999999999</v>
      </c>
      <c r="I27" s="27">
        <v>381268.908</v>
      </c>
      <c r="J27" s="27">
        <v>45173.514999999992</v>
      </c>
      <c r="K27" s="27">
        <v>0</v>
      </c>
    </row>
    <row r="28" spans="1:11" ht="46.15" customHeight="1" thickBot="1">
      <c r="A28" s="4" t="s">
        <v>271</v>
      </c>
      <c r="B28" s="4" t="s">
        <v>66</v>
      </c>
      <c r="C28" s="27">
        <v>15299.963</v>
      </c>
      <c r="D28" s="27">
        <v>1110604.9750000003</v>
      </c>
      <c r="E28" s="27">
        <v>2119633.466</v>
      </c>
      <c r="F28" s="27">
        <v>9630926.0050000008</v>
      </c>
      <c r="G28" s="27">
        <v>1225942.9909999999</v>
      </c>
      <c r="H28" s="27">
        <v>175861.43100000001</v>
      </c>
      <c r="I28" s="27">
        <v>2146141.2820000001</v>
      </c>
      <c r="J28" s="27">
        <v>2164508.872</v>
      </c>
      <c r="K28" s="27">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36" t="s">
        <v>262</v>
      </c>
      <c r="D31" s="237"/>
      <c r="E31" s="235"/>
      <c r="F31" s="236" t="s">
        <v>272</v>
      </c>
      <c r="G31" s="237"/>
      <c r="H31" s="237"/>
      <c r="I31" s="235"/>
      <c r="J31" s="227" t="s">
        <v>273</v>
      </c>
    </row>
    <row r="32" spans="1:11" ht="46.15" customHeight="1" thickBot="1">
      <c r="A32" s="3"/>
      <c r="B32" s="3"/>
      <c r="C32" s="4" t="s">
        <v>183</v>
      </c>
      <c r="D32" s="4" t="s">
        <v>184</v>
      </c>
      <c r="E32" s="4" t="s">
        <v>185</v>
      </c>
      <c r="F32" s="4" t="s">
        <v>274</v>
      </c>
      <c r="G32" s="4" t="s">
        <v>275</v>
      </c>
      <c r="H32" s="4" t="s">
        <v>276</v>
      </c>
      <c r="I32" s="4" t="s">
        <v>277</v>
      </c>
      <c r="J32" s="228"/>
    </row>
    <row r="33" spans="1:10" ht="46.15" customHeight="1" thickBot="1">
      <c r="A33" s="3"/>
      <c r="B33" s="3"/>
      <c r="C33" s="4" t="s">
        <v>191</v>
      </c>
      <c r="D33" s="4" t="s">
        <v>192</v>
      </c>
      <c r="E33" s="4" t="s">
        <v>193</v>
      </c>
      <c r="F33" s="4" t="s">
        <v>194</v>
      </c>
      <c r="G33" s="4" t="s">
        <v>195</v>
      </c>
      <c r="H33" s="4" t="s">
        <v>196</v>
      </c>
      <c r="I33" s="4" t="s">
        <v>234</v>
      </c>
      <c r="J33" s="4" t="s">
        <v>235</v>
      </c>
    </row>
    <row r="34" spans="1:10" ht="46.15" customHeight="1" thickBot="1">
      <c r="A34" s="4" t="s">
        <v>245</v>
      </c>
      <c r="B34" s="4" t="s">
        <v>233</v>
      </c>
      <c r="C34" s="27">
        <v>0</v>
      </c>
      <c r="D34" s="27">
        <v>0</v>
      </c>
      <c r="E34" s="27">
        <v>0</v>
      </c>
      <c r="F34" s="27">
        <v>0</v>
      </c>
      <c r="G34" s="27">
        <v>0</v>
      </c>
      <c r="H34" s="27">
        <v>0</v>
      </c>
      <c r="I34" s="27">
        <v>0</v>
      </c>
      <c r="J34" s="27">
        <v>0</v>
      </c>
    </row>
    <row r="35" spans="1:10" ht="46.15" customHeight="1" thickBot="1">
      <c r="A35" s="4" t="s">
        <v>246</v>
      </c>
      <c r="B35" s="4" t="s">
        <v>8</v>
      </c>
      <c r="C35" s="27">
        <v>0</v>
      </c>
      <c r="D35" s="27">
        <v>0</v>
      </c>
      <c r="E35" s="27">
        <v>0</v>
      </c>
      <c r="F35" s="27">
        <v>0</v>
      </c>
      <c r="G35" s="27">
        <v>0</v>
      </c>
      <c r="H35" s="27">
        <v>0</v>
      </c>
      <c r="I35" s="27">
        <v>0</v>
      </c>
      <c r="J35" s="27">
        <v>0</v>
      </c>
    </row>
    <row r="36" spans="1:10" ht="46.15" customHeight="1" thickBot="1">
      <c r="A36" s="4" t="s">
        <v>248</v>
      </c>
      <c r="B36" s="3"/>
      <c r="C36" s="3"/>
      <c r="D36" s="3"/>
      <c r="E36" s="3"/>
      <c r="F36" s="3"/>
      <c r="G36" s="3"/>
      <c r="H36" s="3"/>
      <c r="I36" s="3"/>
      <c r="J36" s="3"/>
    </row>
    <row r="37" spans="1:10" ht="46.15" customHeight="1" thickBot="1">
      <c r="A37" s="4" t="s">
        <v>255</v>
      </c>
      <c r="B37" s="3"/>
      <c r="C37" s="3"/>
      <c r="D37" s="3"/>
      <c r="E37" s="3"/>
      <c r="F37" s="3"/>
      <c r="G37" s="3"/>
      <c r="H37" s="3"/>
      <c r="I37" s="3"/>
      <c r="J37" s="3"/>
    </row>
    <row r="38" spans="1:10" ht="46.15" customHeight="1" thickBot="1">
      <c r="A38" s="4" t="s">
        <v>263</v>
      </c>
      <c r="B38" s="3"/>
      <c r="C38" s="3"/>
      <c r="D38" s="3"/>
      <c r="E38" s="3"/>
      <c r="F38" s="3"/>
      <c r="G38" s="3"/>
      <c r="H38" s="3"/>
      <c r="I38" s="3"/>
      <c r="J38" s="3"/>
    </row>
    <row r="39" spans="1:10" ht="46.15" customHeight="1" thickBot="1">
      <c r="A39" s="4" t="s">
        <v>217</v>
      </c>
      <c r="B39" s="4" t="s">
        <v>10</v>
      </c>
      <c r="C39" s="27">
        <v>0</v>
      </c>
      <c r="D39" s="27">
        <v>0</v>
      </c>
      <c r="E39" s="27">
        <v>0</v>
      </c>
      <c r="F39" s="27">
        <v>0</v>
      </c>
      <c r="G39" s="27">
        <v>0</v>
      </c>
      <c r="H39" s="27">
        <v>0</v>
      </c>
      <c r="I39" s="27">
        <v>0</v>
      </c>
      <c r="J39" s="27">
        <v>4768925.9809999997</v>
      </c>
    </row>
    <row r="40" spans="1:10" ht="46.15" customHeight="1" thickBot="1">
      <c r="A40" s="4" t="s">
        <v>264</v>
      </c>
      <c r="B40" s="4" t="s">
        <v>26</v>
      </c>
      <c r="C40" s="27">
        <v>0</v>
      </c>
      <c r="D40" s="27">
        <v>0</v>
      </c>
      <c r="E40" s="27">
        <v>0</v>
      </c>
      <c r="F40" s="27">
        <v>0</v>
      </c>
      <c r="G40" s="27">
        <v>0</v>
      </c>
      <c r="H40" s="27">
        <v>0</v>
      </c>
      <c r="I40" s="27">
        <v>0</v>
      </c>
      <c r="J40" s="27">
        <v>22819.253000000001</v>
      </c>
    </row>
    <row r="41" spans="1:10" ht="46.15" customHeight="1" thickBot="1">
      <c r="A41" s="4" t="s">
        <v>265</v>
      </c>
      <c r="B41" s="4" t="s">
        <v>28</v>
      </c>
      <c r="C41" s="27">
        <v>0</v>
      </c>
      <c r="D41" s="27">
        <v>0</v>
      </c>
      <c r="E41" s="27">
        <v>0</v>
      </c>
      <c r="F41" s="27">
        <v>0</v>
      </c>
      <c r="G41" s="27">
        <v>0</v>
      </c>
      <c r="H41" s="27">
        <v>0</v>
      </c>
      <c r="I41" s="27">
        <v>0</v>
      </c>
      <c r="J41" s="27">
        <v>4746106.7280000001</v>
      </c>
    </row>
    <row r="42" spans="1:10" ht="46.15" customHeight="1" thickBot="1">
      <c r="A42" s="4" t="s">
        <v>266</v>
      </c>
      <c r="B42" s="3"/>
      <c r="C42" s="3"/>
      <c r="D42" s="3"/>
      <c r="E42" s="3"/>
      <c r="F42" s="3"/>
      <c r="G42" s="3"/>
      <c r="H42" s="3"/>
      <c r="I42" s="3"/>
      <c r="J42" s="3"/>
    </row>
    <row r="43" spans="1:10" ht="46.15" customHeight="1" thickBot="1">
      <c r="A43" s="4" t="s">
        <v>217</v>
      </c>
      <c r="B43" s="4" t="s">
        <v>30</v>
      </c>
      <c r="C43" s="27">
        <v>0</v>
      </c>
      <c r="D43" s="27">
        <v>0</v>
      </c>
      <c r="E43" s="27">
        <v>0</v>
      </c>
      <c r="F43" s="27">
        <v>0</v>
      </c>
      <c r="G43" s="27">
        <v>0</v>
      </c>
      <c r="H43" s="27">
        <v>0</v>
      </c>
      <c r="I43" s="27">
        <v>71379.376999999993</v>
      </c>
      <c r="J43" s="27">
        <v>13603862.035</v>
      </c>
    </row>
    <row r="44" spans="1:10" ht="46.15" customHeight="1" thickBot="1">
      <c r="A44" s="4" t="s">
        <v>264</v>
      </c>
      <c r="B44" s="4" t="s">
        <v>46</v>
      </c>
      <c r="C44" s="27">
        <v>0</v>
      </c>
      <c r="D44" s="27">
        <v>0</v>
      </c>
      <c r="E44" s="27">
        <v>0</v>
      </c>
      <c r="F44" s="27">
        <v>0</v>
      </c>
      <c r="G44" s="27">
        <v>0</v>
      </c>
      <c r="H44" s="27">
        <v>0</v>
      </c>
      <c r="I44" s="27">
        <v>0</v>
      </c>
      <c r="J44" s="27">
        <v>451871.62800000003</v>
      </c>
    </row>
    <row r="45" spans="1:10" ht="46.15" customHeight="1" thickBot="1">
      <c r="A45" s="4" t="s">
        <v>267</v>
      </c>
      <c r="B45" s="4" t="s">
        <v>48</v>
      </c>
      <c r="C45" s="27">
        <v>0</v>
      </c>
      <c r="D45" s="27">
        <v>0</v>
      </c>
      <c r="E45" s="27">
        <v>0</v>
      </c>
      <c r="F45" s="27">
        <v>0</v>
      </c>
      <c r="G45" s="27">
        <v>0</v>
      </c>
      <c r="H45" s="27">
        <v>0</v>
      </c>
      <c r="I45" s="27">
        <v>71379.376999999993</v>
      </c>
      <c r="J45" s="27">
        <v>13151990.407</v>
      </c>
    </row>
    <row r="46" spans="1:10" ht="46.15" customHeight="1" thickBot="1">
      <c r="A46" s="4" t="s">
        <v>268</v>
      </c>
      <c r="B46" s="4" t="s">
        <v>50</v>
      </c>
      <c r="C46" s="27">
        <v>0</v>
      </c>
      <c r="D46" s="27">
        <v>0</v>
      </c>
      <c r="E46" s="27">
        <v>0</v>
      </c>
      <c r="F46" s="27">
        <v>0</v>
      </c>
      <c r="G46" s="27">
        <v>0</v>
      </c>
      <c r="H46" s="27">
        <v>0</v>
      </c>
      <c r="I46" s="27">
        <v>71379.376999999993</v>
      </c>
      <c r="J46" s="27">
        <v>18372788.015999999</v>
      </c>
    </row>
    <row r="47" spans="1:10" ht="46.15" customHeight="1" thickBot="1">
      <c r="A47" s="4" t="s">
        <v>269</v>
      </c>
      <c r="B47" s="4" t="s">
        <v>52</v>
      </c>
      <c r="C47" s="27">
        <v>0</v>
      </c>
      <c r="D47" s="27">
        <v>0</v>
      </c>
      <c r="E47" s="27">
        <v>0</v>
      </c>
      <c r="F47" s="27">
        <v>0</v>
      </c>
      <c r="G47" s="27">
        <v>0</v>
      </c>
      <c r="H47" s="27">
        <v>0</v>
      </c>
      <c r="I47" s="27">
        <v>71379.376999999993</v>
      </c>
      <c r="J47" s="27">
        <v>17898097.135000002</v>
      </c>
    </row>
    <row r="48" spans="1:10" ht="46.15" customHeight="1" thickBot="1">
      <c r="A48" s="4" t="s">
        <v>94</v>
      </c>
      <c r="B48" s="4" t="s">
        <v>54</v>
      </c>
      <c r="C48" s="27">
        <v>0</v>
      </c>
      <c r="D48" s="27">
        <v>0</v>
      </c>
      <c r="E48" s="27">
        <v>0</v>
      </c>
      <c r="F48" s="27">
        <v>0</v>
      </c>
      <c r="G48" s="27">
        <v>0</v>
      </c>
      <c r="H48" s="27">
        <v>0</v>
      </c>
      <c r="I48" s="27">
        <v>4048.7710000000002</v>
      </c>
      <c r="J48" s="27">
        <v>769511.88600000006</v>
      </c>
    </row>
    <row r="49" spans="1:10" ht="46.15" customHeight="1" thickBot="1">
      <c r="A49" s="4" t="s">
        <v>253</v>
      </c>
      <c r="B49" s="3"/>
      <c r="C49" s="3"/>
      <c r="D49" s="3"/>
      <c r="E49" s="3"/>
      <c r="F49" s="3"/>
      <c r="G49" s="3"/>
      <c r="H49" s="3"/>
      <c r="I49" s="3"/>
      <c r="J49" s="3"/>
    </row>
    <row r="50" spans="1:10" ht="46.15" customHeight="1" thickBot="1">
      <c r="A50" s="4" t="s">
        <v>254</v>
      </c>
      <c r="B50" s="4" t="s">
        <v>56</v>
      </c>
      <c r="C50" s="27">
        <v>0</v>
      </c>
      <c r="D50" s="27">
        <v>0</v>
      </c>
      <c r="E50" s="27">
        <v>0</v>
      </c>
      <c r="F50" s="27">
        <v>0</v>
      </c>
      <c r="G50" s="27">
        <v>0</v>
      </c>
      <c r="H50" s="27">
        <v>0</v>
      </c>
      <c r="I50" s="27">
        <v>0</v>
      </c>
      <c r="J50" s="27">
        <v>0</v>
      </c>
    </row>
    <row r="51" spans="1:10" ht="46.15" customHeight="1" thickBot="1">
      <c r="A51" s="4" t="s">
        <v>255</v>
      </c>
      <c r="B51" s="4" t="s">
        <v>58</v>
      </c>
      <c r="C51" s="27">
        <v>0</v>
      </c>
      <c r="D51" s="27">
        <v>0</v>
      </c>
      <c r="E51" s="27">
        <v>0</v>
      </c>
      <c r="F51" s="27">
        <v>0</v>
      </c>
      <c r="G51" s="27">
        <v>0</v>
      </c>
      <c r="H51" s="27">
        <v>0</v>
      </c>
      <c r="I51" s="27">
        <v>0</v>
      </c>
      <c r="J51" s="27">
        <v>0</v>
      </c>
    </row>
    <row r="52" spans="1:10" ht="46.15" customHeight="1" thickBot="1">
      <c r="A52" s="4" t="s">
        <v>94</v>
      </c>
      <c r="B52" s="4" t="s">
        <v>60</v>
      </c>
      <c r="C52" s="27">
        <v>0</v>
      </c>
      <c r="D52" s="27">
        <v>0</v>
      </c>
      <c r="E52" s="27">
        <v>0</v>
      </c>
      <c r="F52" s="27">
        <v>0</v>
      </c>
      <c r="G52" s="27">
        <v>0</v>
      </c>
      <c r="H52" s="27">
        <v>0</v>
      </c>
      <c r="I52" s="27">
        <v>0</v>
      </c>
      <c r="J52" s="27">
        <v>0</v>
      </c>
    </row>
    <row r="53" spans="1:10" ht="46.15" customHeight="1" thickBot="1">
      <c r="A53" s="4" t="s">
        <v>256</v>
      </c>
      <c r="B53" s="3"/>
      <c r="C53" s="3"/>
      <c r="D53" s="3"/>
      <c r="E53" s="3"/>
      <c r="F53" s="3"/>
      <c r="G53" s="3"/>
      <c r="H53" s="3"/>
      <c r="I53" s="3"/>
      <c r="J53" s="3"/>
    </row>
    <row r="54" spans="1:10" ht="46.15" customHeight="1" thickBot="1">
      <c r="A54" s="4" t="s">
        <v>256</v>
      </c>
      <c r="B54" s="4" t="s">
        <v>62</v>
      </c>
      <c r="C54" s="27">
        <v>0</v>
      </c>
      <c r="D54" s="27">
        <v>0</v>
      </c>
      <c r="E54" s="27">
        <v>0</v>
      </c>
      <c r="F54" s="27">
        <v>0</v>
      </c>
      <c r="G54" s="27">
        <v>0</v>
      </c>
      <c r="H54" s="27">
        <v>0</v>
      </c>
      <c r="I54" s="27">
        <v>75428.148000000001</v>
      </c>
      <c r="J54" s="27">
        <v>19142299.901999999</v>
      </c>
    </row>
    <row r="55" spans="1:10" ht="46.15" customHeight="1" thickBot="1">
      <c r="A55" s="4" t="s">
        <v>270</v>
      </c>
      <c r="B55" s="4" t="s">
        <v>64</v>
      </c>
      <c r="C55" s="27">
        <v>0</v>
      </c>
      <c r="D55" s="27">
        <v>0</v>
      </c>
      <c r="E55" s="27">
        <v>0</v>
      </c>
      <c r="F55" s="27">
        <v>0</v>
      </c>
      <c r="G55" s="27">
        <v>0</v>
      </c>
      <c r="H55" s="27">
        <v>0</v>
      </c>
      <c r="I55" s="27">
        <v>0</v>
      </c>
      <c r="J55" s="27">
        <v>474690.88099999999</v>
      </c>
    </row>
    <row r="56" spans="1:10" ht="46.15" customHeight="1" thickBot="1">
      <c r="A56" s="4" t="s">
        <v>271</v>
      </c>
      <c r="B56" s="4" t="s">
        <v>66</v>
      </c>
      <c r="C56" s="27">
        <v>0</v>
      </c>
      <c r="D56" s="27">
        <v>0</v>
      </c>
      <c r="E56" s="27">
        <v>0</v>
      </c>
      <c r="F56" s="27">
        <v>0</v>
      </c>
      <c r="G56" s="27">
        <v>0</v>
      </c>
      <c r="H56" s="27">
        <v>0</v>
      </c>
      <c r="I56" s="27">
        <v>75428.148000000001</v>
      </c>
      <c r="J56" s="27">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2"/>
  <sheetViews>
    <sheetView showGridLines="0" workbookViewId="0">
      <selection activeCell="I30" sqref="I30"/>
    </sheetView>
  </sheetViews>
  <sheetFormatPr defaultColWidth="8.86328125" defaultRowHeight="11.65"/>
  <cols>
    <col min="1" max="1" width="69" style="11" bestFit="1" customWidth="1"/>
    <col min="2" max="2" width="8.86328125" style="11"/>
    <col min="3" max="3" width="13.265625" style="11" bestFit="1" customWidth="1"/>
    <col min="4" max="12" width="10.59765625" style="11" customWidth="1"/>
    <col min="13" max="13" width="14.265625" style="11" customWidth="1"/>
    <col min="14" max="15" width="8.86328125" style="11"/>
    <col min="16" max="16" width="14.3984375" style="11" bestFit="1" customWidth="1"/>
    <col min="17" max="17" width="8.86328125" style="11"/>
    <col min="18" max="18" width="13.265625" style="11" bestFit="1" customWidth="1"/>
    <col min="19" max="16384" width="8.86328125" style="11"/>
  </cols>
  <sheetData>
    <row r="1" spans="1:18" ht="21">
      <c r="A1" s="12" t="s">
        <v>278</v>
      </c>
      <c r="B1" s="101" t="s">
        <v>590</v>
      </c>
    </row>
    <row r="2" spans="1:18">
      <c r="A2" s="12" t="s">
        <v>279</v>
      </c>
    </row>
    <row r="3" spans="1:18" ht="12" thickBot="1">
      <c r="A3" s="12" t="s">
        <v>280</v>
      </c>
    </row>
    <row r="4" spans="1:18" ht="12" thickBot="1">
      <c r="A4" s="29" t="s">
        <v>281</v>
      </c>
      <c r="B4" s="30" t="s">
        <v>282</v>
      </c>
      <c r="C4" s="31"/>
    </row>
    <row r="5" spans="1:18">
      <c r="A5" s="32"/>
    </row>
    <row r="6" spans="1:18">
      <c r="A6" s="32"/>
    </row>
    <row r="7" spans="1:18">
      <c r="A7" s="12" t="s">
        <v>283</v>
      </c>
    </row>
    <row r="8" spans="1:18" ht="12" thickBot="1">
      <c r="A8" s="33" t="s">
        <v>284</v>
      </c>
    </row>
    <row r="9" spans="1:18" ht="37.9" customHeight="1" thickBot="1">
      <c r="A9" s="31"/>
      <c r="B9" s="31"/>
      <c r="C9" s="240" t="s">
        <v>285</v>
      </c>
      <c r="D9" s="241"/>
      <c r="E9" s="241"/>
      <c r="F9" s="241"/>
      <c r="G9" s="241"/>
      <c r="H9" s="241"/>
      <c r="I9" s="241"/>
      <c r="J9" s="241"/>
      <c r="K9" s="241"/>
      <c r="L9" s="241"/>
      <c r="M9" s="242"/>
      <c r="N9" s="31"/>
      <c r="O9" s="31"/>
      <c r="P9" s="238" t="s">
        <v>286</v>
      </c>
      <c r="Q9" s="31"/>
      <c r="R9" s="238" t="s">
        <v>287</v>
      </c>
    </row>
    <row r="10" spans="1:18" ht="12" thickBot="1">
      <c r="A10" s="31"/>
      <c r="B10" s="34" t="s">
        <v>288</v>
      </c>
      <c r="C10" s="34">
        <v>0</v>
      </c>
      <c r="D10" s="34">
        <v>1</v>
      </c>
      <c r="E10" s="34">
        <v>2</v>
      </c>
      <c r="F10" s="34">
        <v>3</v>
      </c>
      <c r="G10" s="34">
        <v>4</v>
      </c>
      <c r="H10" s="34">
        <v>5</v>
      </c>
      <c r="I10" s="34">
        <v>6</v>
      </c>
      <c r="J10" s="34">
        <v>7</v>
      </c>
      <c r="K10" s="34">
        <v>8</v>
      </c>
      <c r="L10" s="34">
        <v>9</v>
      </c>
      <c r="M10" s="34" t="s">
        <v>289</v>
      </c>
      <c r="N10" s="31"/>
      <c r="O10" s="31"/>
      <c r="P10" s="239"/>
      <c r="Q10" s="31"/>
      <c r="R10" s="239"/>
    </row>
    <row r="11" spans="1:18" ht="12" thickBot="1">
      <c r="A11" s="31"/>
      <c r="B11" s="31"/>
      <c r="C11" s="34" t="s">
        <v>2</v>
      </c>
      <c r="D11" s="34" t="s">
        <v>161</v>
      </c>
      <c r="E11" s="34" t="s">
        <v>162</v>
      </c>
      <c r="F11" s="34" t="s">
        <v>163</v>
      </c>
      <c r="G11" s="34" t="s">
        <v>164</v>
      </c>
      <c r="H11" s="34" t="s">
        <v>165</v>
      </c>
      <c r="I11" s="34" t="s">
        <v>166</v>
      </c>
      <c r="J11" s="34" t="s">
        <v>167</v>
      </c>
      <c r="K11" s="34" t="s">
        <v>168</v>
      </c>
      <c r="L11" s="34" t="s">
        <v>190</v>
      </c>
      <c r="M11" s="34" t="s">
        <v>191</v>
      </c>
      <c r="N11" s="31"/>
      <c r="O11" s="31"/>
      <c r="P11" s="34" t="s">
        <v>234</v>
      </c>
      <c r="Q11" s="31"/>
      <c r="R11" s="34" t="s">
        <v>235</v>
      </c>
    </row>
    <row r="12" spans="1:18" ht="12" thickBot="1">
      <c r="A12" s="34" t="s">
        <v>290</v>
      </c>
      <c r="B12" s="30" t="s">
        <v>18</v>
      </c>
      <c r="C12" s="43">
        <v>5866533.38552</v>
      </c>
      <c r="D12" s="43">
        <v>3462904.13417</v>
      </c>
      <c r="E12" s="43">
        <v>2219829.36</v>
      </c>
      <c r="F12" s="43">
        <v>1221184.402</v>
      </c>
      <c r="G12" s="43">
        <v>669031.40500000003</v>
      </c>
      <c r="H12" s="43">
        <v>416690.73200000002</v>
      </c>
      <c r="I12" s="43">
        <v>224708.65700000001</v>
      </c>
      <c r="J12" s="43">
        <v>230519.163</v>
      </c>
      <c r="K12" s="43">
        <v>124589.292</v>
      </c>
      <c r="L12" s="43">
        <v>57003.911999999997</v>
      </c>
      <c r="M12" s="42">
        <v>68766.239000000001</v>
      </c>
      <c r="N12" s="31"/>
      <c r="O12" s="30" t="s">
        <v>18</v>
      </c>
      <c r="P12" s="36">
        <f>M12</f>
        <v>68766.239000000001</v>
      </c>
      <c r="Q12" s="31"/>
      <c r="R12" s="36">
        <f>SUM(C12:M12)</f>
        <v>14561760.68169</v>
      </c>
    </row>
    <row r="13" spans="1:18" ht="12" thickBot="1">
      <c r="A13" s="34" t="s">
        <v>291</v>
      </c>
      <c r="B13" s="30" t="s">
        <v>30</v>
      </c>
      <c r="C13" s="35">
        <v>3302799.80688</v>
      </c>
      <c r="D13" s="35">
        <v>1777619.2939300002</v>
      </c>
      <c r="E13" s="35">
        <v>1672220.6730000002</v>
      </c>
      <c r="F13" s="35">
        <v>594667.23699999996</v>
      </c>
      <c r="G13" s="35">
        <v>192491.079</v>
      </c>
      <c r="H13" s="35">
        <v>103961.353</v>
      </c>
      <c r="I13" s="35">
        <v>176373.745</v>
      </c>
      <c r="J13" s="35">
        <v>37628.595999999998</v>
      </c>
      <c r="K13" s="35">
        <v>69802.851999999999</v>
      </c>
      <c r="L13" s="35">
        <v>24794.258000000002</v>
      </c>
      <c r="M13" s="31"/>
      <c r="N13" s="31"/>
      <c r="O13" s="30" t="s">
        <v>30</v>
      </c>
      <c r="P13" s="36">
        <f>L13</f>
        <v>24794.258000000002</v>
      </c>
      <c r="Q13" s="31"/>
      <c r="R13" s="36">
        <f t="shared" ref="R13:R22" si="0">SUM(C13:M13)</f>
        <v>7952358.8938100012</v>
      </c>
    </row>
    <row r="14" spans="1:18" ht="12" thickBot="1">
      <c r="A14" s="34" t="s">
        <v>292</v>
      </c>
      <c r="B14" s="30" t="s">
        <v>32</v>
      </c>
      <c r="C14" s="35">
        <v>3753024.2969999998</v>
      </c>
      <c r="D14" s="35">
        <v>1847029.8204999999</v>
      </c>
      <c r="E14" s="35">
        <v>1383533.844</v>
      </c>
      <c r="F14" s="35">
        <v>562795.83900000004</v>
      </c>
      <c r="G14" s="35">
        <v>276248.03499999997</v>
      </c>
      <c r="H14" s="35">
        <v>132211.23699999999</v>
      </c>
      <c r="I14" s="35">
        <v>195796.139</v>
      </c>
      <c r="J14" s="35">
        <v>48205.928999999996</v>
      </c>
      <c r="K14" s="35">
        <v>14710.023999999999</v>
      </c>
      <c r="L14" s="31"/>
      <c r="M14" s="31"/>
      <c r="N14" s="31"/>
      <c r="O14" s="30" t="s">
        <v>32</v>
      </c>
      <c r="P14" s="36">
        <f>K14</f>
        <v>14710.023999999999</v>
      </c>
      <c r="Q14" s="31"/>
      <c r="R14" s="36">
        <f t="shared" si="0"/>
        <v>8213555.1645</v>
      </c>
    </row>
    <row r="15" spans="1:18" ht="12" thickBot="1">
      <c r="A15" s="34" t="s">
        <v>293</v>
      </c>
      <c r="B15" s="30" t="s">
        <v>34</v>
      </c>
      <c r="C15" s="35">
        <v>3348161.3050000002</v>
      </c>
      <c r="D15" s="35">
        <v>1587755.189</v>
      </c>
      <c r="E15" s="35">
        <v>1134089.8430000001</v>
      </c>
      <c r="F15" s="35">
        <v>514363.11900000001</v>
      </c>
      <c r="G15" s="35">
        <v>414476.49800000002</v>
      </c>
      <c r="H15" s="35">
        <v>138505.274</v>
      </c>
      <c r="I15" s="35">
        <v>62772.294000000002</v>
      </c>
      <c r="J15" s="35">
        <v>32738.456999999999</v>
      </c>
      <c r="K15" s="31"/>
      <c r="L15" s="31"/>
      <c r="M15" s="31"/>
      <c r="N15" s="31"/>
      <c r="O15" s="30" t="s">
        <v>34</v>
      </c>
      <c r="P15" s="36">
        <f>J15</f>
        <v>32738.456999999999</v>
      </c>
      <c r="Q15" s="31"/>
      <c r="R15" s="36">
        <f t="shared" si="0"/>
        <v>7232861.9790000003</v>
      </c>
    </row>
    <row r="16" spans="1:18" ht="12" thickBot="1">
      <c r="A16" s="34" t="s">
        <v>294</v>
      </c>
      <c r="B16" s="30" t="s">
        <v>36</v>
      </c>
      <c r="C16" s="35">
        <v>3071081.3735400001</v>
      </c>
      <c r="D16" s="35">
        <v>1409809.686</v>
      </c>
      <c r="E16" s="35">
        <v>1116779.12378</v>
      </c>
      <c r="F16" s="35">
        <v>485490.51899999997</v>
      </c>
      <c r="G16" s="35">
        <v>344370.65500000003</v>
      </c>
      <c r="H16" s="35">
        <v>112523.663</v>
      </c>
      <c r="I16" s="35">
        <v>76540.039000000004</v>
      </c>
      <c r="J16" s="31"/>
      <c r="K16" s="31"/>
      <c r="L16" s="31"/>
      <c r="M16" s="31"/>
      <c r="N16" s="31"/>
      <c r="O16" s="30" t="s">
        <v>36</v>
      </c>
      <c r="P16" s="36">
        <f>I16</f>
        <v>76540.039000000004</v>
      </c>
      <c r="Q16" s="31"/>
      <c r="R16" s="36">
        <f t="shared" si="0"/>
        <v>6616595.05932</v>
      </c>
    </row>
    <row r="17" spans="1:18" ht="12" thickBot="1">
      <c r="A17" s="34" t="s">
        <v>295</v>
      </c>
      <c r="B17" s="30" t="s">
        <v>38</v>
      </c>
      <c r="C17" s="35">
        <v>3260468.7749999999</v>
      </c>
      <c r="D17" s="35">
        <v>1459514.60677</v>
      </c>
      <c r="E17" s="35">
        <v>1384646.6850000001</v>
      </c>
      <c r="F17" s="35">
        <v>525746.06900000002</v>
      </c>
      <c r="G17" s="35">
        <v>194878.95699999999</v>
      </c>
      <c r="H17" s="35">
        <v>247073.88099999999</v>
      </c>
      <c r="I17" s="31"/>
      <c r="J17" s="31"/>
      <c r="K17" s="31"/>
      <c r="L17" s="31"/>
      <c r="M17" s="31"/>
      <c r="N17" s="31"/>
      <c r="O17" s="30" t="s">
        <v>38</v>
      </c>
      <c r="P17" s="36">
        <f>H17</f>
        <v>247073.88099999999</v>
      </c>
      <c r="Q17" s="31"/>
      <c r="R17" s="36">
        <f t="shared" si="0"/>
        <v>7072328.973770001</v>
      </c>
    </row>
    <row r="18" spans="1:18" ht="12" thickBot="1">
      <c r="A18" s="34" t="s">
        <v>296</v>
      </c>
      <c r="B18" s="30" t="s">
        <v>40</v>
      </c>
      <c r="C18" s="35">
        <v>3912337.7557200002</v>
      </c>
      <c r="D18" s="35">
        <v>1819376.402</v>
      </c>
      <c r="E18" s="35">
        <v>1372751.1089999999</v>
      </c>
      <c r="F18" s="35">
        <v>521707.071</v>
      </c>
      <c r="G18" s="35">
        <v>259055.29199999999</v>
      </c>
      <c r="H18" s="31"/>
      <c r="I18" s="31"/>
      <c r="J18" s="31"/>
      <c r="K18" s="31"/>
      <c r="L18" s="31"/>
      <c r="M18" s="31"/>
      <c r="N18" s="31"/>
      <c r="O18" s="30" t="s">
        <v>40</v>
      </c>
      <c r="P18" s="36">
        <f>G18</f>
        <v>259055.29199999999</v>
      </c>
      <c r="Q18" s="31"/>
      <c r="R18" s="36">
        <f t="shared" si="0"/>
        <v>7885227.6297200015</v>
      </c>
    </row>
    <row r="19" spans="1:18" ht="12" thickBot="1">
      <c r="A19" s="34" t="s">
        <v>297</v>
      </c>
      <c r="B19" s="30" t="s">
        <v>42</v>
      </c>
      <c r="C19" s="35">
        <v>3755274.4569999999</v>
      </c>
      <c r="D19" s="35">
        <v>1923946.8659999999</v>
      </c>
      <c r="E19" s="35">
        <v>1490736.4280000001</v>
      </c>
      <c r="F19" s="35">
        <v>1009282.357</v>
      </c>
      <c r="G19" s="31"/>
      <c r="H19" s="31"/>
      <c r="I19" s="31"/>
      <c r="J19" s="31"/>
      <c r="K19" s="31"/>
      <c r="L19" s="31"/>
      <c r="M19" s="31"/>
      <c r="N19" s="31"/>
      <c r="O19" s="30" t="s">
        <v>42</v>
      </c>
      <c r="P19" s="36">
        <f>F19</f>
        <v>1009282.357</v>
      </c>
      <c r="Q19" s="31"/>
      <c r="R19" s="36">
        <f t="shared" si="0"/>
        <v>8179240.108</v>
      </c>
    </row>
    <row r="20" spans="1:18" ht="12" thickBot="1">
      <c r="A20" s="34" t="s">
        <v>298</v>
      </c>
      <c r="B20" s="30" t="s">
        <v>44</v>
      </c>
      <c r="C20" s="35">
        <v>4153190.39</v>
      </c>
      <c r="D20" s="35">
        <v>1997192.378</v>
      </c>
      <c r="E20" s="35">
        <v>1509790.9739999999</v>
      </c>
      <c r="F20" s="31"/>
      <c r="G20" s="31"/>
      <c r="H20" s="31"/>
      <c r="I20" s="31"/>
      <c r="J20" s="31"/>
      <c r="K20" s="31"/>
      <c r="L20" s="31"/>
      <c r="M20" s="31"/>
      <c r="N20" s="31"/>
      <c r="O20" s="30" t="s">
        <v>44</v>
      </c>
      <c r="P20" s="36">
        <f>E20</f>
        <v>1509790.9739999999</v>
      </c>
      <c r="Q20" s="31"/>
      <c r="R20" s="36">
        <f t="shared" si="0"/>
        <v>7660173.7420000006</v>
      </c>
    </row>
    <row r="21" spans="1:18" ht="12" thickBot="1">
      <c r="A21" s="34" t="s">
        <v>299</v>
      </c>
      <c r="B21" s="30" t="s">
        <v>46</v>
      </c>
      <c r="C21" s="35">
        <v>5309083.0719999997</v>
      </c>
      <c r="D21" s="35">
        <v>2363681.8250000002</v>
      </c>
      <c r="E21" s="31"/>
      <c r="F21" s="31"/>
      <c r="G21" s="31"/>
      <c r="H21" s="31"/>
      <c r="I21" s="31"/>
      <c r="J21" s="31"/>
      <c r="K21" s="31"/>
      <c r="L21" s="31"/>
      <c r="M21" s="31"/>
      <c r="N21" s="31"/>
      <c r="O21" s="30" t="s">
        <v>46</v>
      </c>
      <c r="P21" s="36">
        <f>D21</f>
        <v>2363681.8250000002</v>
      </c>
      <c r="Q21" s="31"/>
      <c r="R21" s="36">
        <f t="shared" si="0"/>
        <v>7672764.8969999999</v>
      </c>
    </row>
    <row r="22" spans="1:18" ht="12" thickBot="1">
      <c r="A22" s="34" t="s">
        <v>300</v>
      </c>
      <c r="B22" s="30" t="s">
        <v>48</v>
      </c>
      <c r="C22" s="35">
        <v>4649785.8458700003</v>
      </c>
      <c r="D22" s="31"/>
      <c r="E22" s="31"/>
      <c r="F22" s="31"/>
      <c r="G22" s="31"/>
      <c r="H22" s="31"/>
      <c r="I22" s="31"/>
      <c r="J22" s="31"/>
      <c r="K22" s="31"/>
      <c r="L22" s="31"/>
      <c r="M22" s="31"/>
      <c r="N22" s="31"/>
      <c r="O22" s="30" t="s">
        <v>48</v>
      </c>
      <c r="P22" s="36">
        <f>C22</f>
        <v>4649785.8458700003</v>
      </c>
      <c r="Q22" s="31"/>
      <c r="R22" s="36">
        <f t="shared" si="0"/>
        <v>4649785.8458700003</v>
      </c>
    </row>
    <row r="23" spans="1:18" ht="12" thickBot="1">
      <c r="A23" s="31"/>
      <c r="B23" s="31"/>
      <c r="C23" s="31"/>
      <c r="D23" s="31"/>
      <c r="E23" s="31"/>
      <c r="F23" s="31"/>
      <c r="G23" s="31"/>
      <c r="H23" s="31"/>
      <c r="I23" s="31"/>
      <c r="J23" s="31"/>
      <c r="K23" s="31"/>
      <c r="L23" s="31"/>
      <c r="M23" s="31"/>
      <c r="N23" s="30" t="s">
        <v>182</v>
      </c>
      <c r="O23" s="30" t="s">
        <v>50</v>
      </c>
      <c r="P23" s="36">
        <f>SUM(P12:P22)</f>
        <v>10256219.19187</v>
      </c>
      <c r="Q23" s="31"/>
      <c r="R23" s="31"/>
    </row>
    <row r="24" spans="1:18">
      <c r="A24" s="32"/>
      <c r="D24" s="44">
        <f>E24-1</f>
        <v>2007</v>
      </c>
      <c r="E24" s="44">
        <f>F24-1</f>
        <v>2008</v>
      </c>
      <c r="F24" s="44">
        <f>G24-1</f>
        <v>2009</v>
      </c>
      <c r="G24" s="44">
        <f>H24-1</f>
        <v>2010</v>
      </c>
      <c r="H24" s="44">
        <f>I24-1</f>
        <v>2011</v>
      </c>
      <c r="I24" s="44">
        <v>2012</v>
      </c>
      <c r="J24" s="44">
        <v>2013</v>
      </c>
      <c r="K24" s="44">
        <v>2014</v>
      </c>
      <c r="L24" s="44">
        <v>2015</v>
      </c>
      <c r="M24" s="39">
        <v>2016</v>
      </c>
    </row>
    <row r="25" spans="1:18">
      <c r="A25" s="32"/>
      <c r="D25" s="45">
        <f>D12+C13</f>
        <v>6765703.9410500005</v>
      </c>
      <c r="E25" s="45">
        <f>E12+D13+C14</f>
        <v>7750472.9509299994</v>
      </c>
      <c r="F25" s="45">
        <f>F12+E13+D14+C15</f>
        <v>8088596.2005000003</v>
      </c>
      <c r="G25" s="45">
        <f>G12+F13+E14+D15+C16</f>
        <v>7306069.0485399999</v>
      </c>
      <c r="H25" s="45">
        <f>H12+G13+F14+E15+D16+C17</f>
        <v>6976345.9539999999</v>
      </c>
      <c r="I25" s="45">
        <f>I12+H13+G14+F15+E16+D17+C18</f>
        <v>7607912.6502700001</v>
      </c>
      <c r="J25" s="45">
        <f>J12+I13+H14+G15+F16+E17+D18+C19</f>
        <v>8398368.7060000002</v>
      </c>
      <c r="K25" s="45">
        <f>K12+J13+I14+H15+G16+F17+E18+D19+C20</f>
        <v>8816524.3900000006</v>
      </c>
      <c r="L25" s="45">
        <f>L12+K13+J14+I15+H16+G17+F18+E19+D20+C21</f>
        <v>9863906.5559999999</v>
      </c>
      <c r="M25" s="41">
        <f>P23</f>
        <v>10256219.19187</v>
      </c>
      <c r="P25" s="37"/>
    </row>
    <row r="26" spans="1:18">
      <c r="A26" s="12" t="s">
        <v>301</v>
      </c>
      <c r="D26" s="44"/>
      <c r="E26" s="44"/>
      <c r="F26" s="44"/>
      <c r="G26" s="44"/>
      <c r="H26" s="44"/>
      <c r="I26" s="46">
        <v>7652768</v>
      </c>
      <c r="J26" s="45">
        <v>8430177</v>
      </c>
      <c r="K26" s="46">
        <v>8819632</v>
      </c>
      <c r="L26" s="47">
        <v>9832869</v>
      </c>
      <c r="M26" s="41">
        <v>10285736</v>
      </c>
      <c r="P26" s="38"/>
    </row>
    <row r="27" spans="1:18" ht="12" thickBot="1">
      <c r="A27" s="33" t="s">
        <v>284</v>
      </c>
      <c r="D27" s="45">
        <f>D25-D26</f>
        <v>6765703.9410500005</v>
      </c>
      <c r="E27" s="45">
        <f t="shared" ref="E27:M27" si="1">E25-E26</f>
        <v>7750472.9509299994</v>
      </c>
      <c r="F27" s="45">
        <f t="shared" si="1"/>
        <v>8088596.2005000003</v>
      </c>
      <c r="G27" s="45">
        <f t="shared" si="1"/>
        <v>7306069.0485399999</v>
      </c>
      <c r="H27" s="45">
        <f t="shared" si="1"/>
        <v>6976345.9539999999</v>
      </c>
      <c r="I27" s="45">
        <f t="shared" si="1"/>
        <v>-44855.3497299999</v>
      </c>
      <c r="J27" s="45">
        <f t="shared" si="1"/>
        <v>-31808.293999999762</v>
      </c>
      <c r="K27" s="45">
        <f t="shared" si="1"/>
        <v>-3107.609999999404</v>
      </c>
      <c r="L27" s="45">
        <f t="shared" si="1"/>
        <v>31037.555999999866</v>
      </c>
      <c r="M27" s="40">
        <f t="shared" si="1"/>
        <v>-29516.808129999787</v>
      </c>
    </row>
    <row r="28" spans="1:18" ht="24.6" customHeight="1" thickBot="1">
      <c r="A28" s="31"/>
      <c r="B28" s="31"/>
      <c r="C28" s="240" t="s">
        <v>285</v>
      </c>
      <c r="D28" s="241"/>
      <c r="E28" s="241"/>
      <c r="F28" s="241"/>
      <c r="G28" s="241"/>
      <c r="H28" s="241"/>
      <c r="I28" s="241"/>
      <c r="J28" s="241"/>
      <c r="K28" s="241"/>
      <c r="L28" s="241"/>
      <c r="M28" s="242"/>
      <c r="N28" s="31"/>
      <c r="O28" s="31"/>
      <c r="P28" s="238" t="s">
        <v>302</v>
      </c>
    </row>
    <row r="29" spans="1:18" ht="12" thickBot="1">
      <c r="A29" s="31"/>
      <c r="B29" s="34" t="s">
        <v>288</v>
      </c>
      <c r="C29" s="34">
        <v>0</v>
      </c>
      <c r="D29" s="34">
        <v>1</v>
      </c>
      <c r="E29" s="34">
        <v>2</v>
      </c>
      <c r="F29" s="34">
        <v>3</v>
      </c>
      <c r="G29" s="34">
        <v>4</v>
      </c>
      <c r="H29" s="34">
        <v>5</v>
      </c>
      <c r="I29" s="34">
        <v>6</v>
      </c>
      <c r="J29" s="34">
        <v>7</v>
      </c>
      <c r="K29" s="34">
        <v>8</v>
      </c>
      <c r="L29" s="34">
        <v>9</v>
      </c>
      <c r="M29" s="34" t="s">
        <v>289</v>
      </c>
      <c r="N29" s="31"/>
      <c r="O29" s="31"/>
      <c r="P29" s="239"/>
    </row>
    <row r="30" spans="1:18" ht="12" thickBot="1">
      <c r="A30" s="31"/>
      <c r="B30" s="31"/>
      <c r="C30" s="34" t="s">
        <v>197</v>
      </c>
      <c r="D30" s="34" t="s">
        <v>208</v>
      </c>
      <c r="E30" s="34" t="s">
        <v>209</v>
      </c>
      <c r="F30" s="34" t="s">
        <v>210</v>
      </c>
      <c r="G30" s="34" t="s">
        <v>211</v>
      </c>
      <c r="H30" s="34" t="s">
        <v>212</v>
      </c>
      <c r="I30" s="34" t="s">
        <v>213</v>
      </c>
      <c r="J30" s="34" t="s">
        <v>214</v>
      </c>
      <c r="K30" s="34" t="s">
        <v>215</v>
      </c>
      <c r="L30" s="34" t="s">
        <v>303</v>
      </c>
      <c r="M30" s="34" t="s">
        <v>216</v>
      </c>
      <c r="N30" s="31"/>
      <c r="O30" s="31"/>
      <c r="P30" s="34" t="s">
        <v>304</v>
      </c>
    </row>
    <row r="31" spans="1:18" ht="12" thickBot="1">
      <c r="A31" s="34" t="s">
        <v>290</v>
      </c>
      <c r="B31" s="30" t="s">
        <v>18</v>
      </c>
      <c r="C31" s="31"/>
      <c r="D31" s="31"/>
      <c r="E31" s="31"/>
      <c r="F31" s="31"/>
      <c r="G31" s="31"/>
      <c r="H31" s="31"/>
      <c r="I31" s="31"/>
      <c r="J31" s="31"/>
      <c r="K31" s="31"/>
      <c r="L31" s="31"/>
      <c r="M31" s="31"/>
      <c r="N31" s="31"/>
      <c r="O31" s="30" t="s">
        <v>18</v>
      </c>
      <c r="P31" s="31"/>
    </row>
    <row r="32" spans="1:18" ht="12" thickBot="1">
      <c r="A32" s="34" t="s">
        <v>291</v>
      </c>
      <c r="B32" s="30" t="s">
        <v>30</v>
      </c>
      <c r="C32" s="31"/>
      <c r="D32" s="31"/>
      <c r="E32" s="31"/>
      <c r="F32" s="31"/>
      <c r="G32" s="31"/>
      <c r="H32" s="31"/>
      <c r="I32" s="31"/>
      <c r="J32" s="31"/>
      <c r="K32" s="31"/>
      <c r="L32" s="31"/>
      <c r="M32" s="31"/>
      <c r="N32" s="31"/>
      <c r="O32" s="30" t="s">
        <v>30</v>
      </c>
      <c r="P32" s="31"/>
    </row>
    <row r="33" spans="1:16" ht="12" thickBot="1">
      <c r="A33" s="34" t="s">
        <v>292</v>
      </c>
      <c r="B33" s="30" t="s">
        <v>32</v>
      </c>
      <c r="C33" s="31"/>
      <c r="D33" s="31"/>
      <c r="E33" s="31"/>
      <c r="F33" s="31"/>
      <c r="G33" s="31"/>
      <c r="H33" s="31"/>
      <c r="I33" s="31"/>
      <c r="J33" s="31"/>
      <c r="K33" s="31"/>
      <c r="L33" s="31"/>
      <c r="M33" s="31"/>
      <c r="N33" s="31"/>
      <c r="O33" s="30" t="s">
        <v>32</v>
      </c>
      <c r="P33" s="31"/>
    </row>
    <row r="34" spans="1:16" ht="12" thickBot="1">
      <c r="A34" s="34" t="s">
        <v>293</v>
      </c>
      <c r="B34" s="30" t="s">
        <v>34</v>
      </c>
      <c r="C34" s="31"/>
      <c r="D34" s="31"/>
      <c r="E34" s="31"/>
      <c r="F34" s="31"/>
      <c r="G34" s="31"/>
      <c r="H34" s="31"/>
      <c r="I34" s="31"/>
      <c r="J34" s="31"/>
      <c r="K34" s="31"/>
      <c r="L34" s="31"/>
      <c r="M34" s="31"/>
      <c r="N34" s="31"/>
      <c r="O34" s="30" t="s">
        <v>34</v>
      </c>
      <c r="P34" s="31"/>
    </row>
    <row r="35" spans="1:16" ht="12" thickBot="1">
      <c r="A35" s="34" t="s">
        <v>294</v>
      </c>
      <c r="B35" s="30" t="s">
        <v>36</v>
      </c>
      <c r="C35" s="31"/>
      <c r="D35" s="31"/>
      <c r="E35" s="31"/>
      <c r="F35" s="31"/>
      <c r="G35" s="31"/>
      <c r="H35" s="31"/>
      <c r="I35" s="31"/>
      <c r="J35" s="31"/>
      <c r="K35" s="31"/>
      <c r="L35" s="31"/>
      <c r="M35" s="31"/>
      <c r="N35" s="31"/>
      <c r="O35" s="30" t="s">
        <v>36</v>
      </c>
      <c r="P35" s="31"/>
    </row>
    <row r="36" spans="1:16" ht="12" thickBot="1">
      <c r="A36" s="34" t="s">
        <v>295</v>
      </c>
      <c r="B36" s="30" t="s">
        <v>38</v>
      </c>
      <c r="C36" s="31"/>
      <c r="D36" s="31"/>
      <c r="E36" s="31"/>
      <c r="F36" s="31"/>
      <c r="G36" s="31"/>
      <c r="H36" s="31"/>
      <c r="I36" s="31"/>
      <c r="J36" s="31"/>
      <c r="K36" s="31"/>
      <c r="L36" s="31"/>
      <c r="M36" s="31"/>
      <c r="N36" s="31"/>
      <c r="O36" s="30" t="s">
        <v>38</v>
      </c>
      <c r="P36" s="31"/>
    </row>
    <row r="37" spans="1:16" ht="12" thickBot="1">
      <c r="A37" s="34" t="s">
        <v>296</v>
      </c>
      <c r="B37" s="30" t="s">
        <v>40</v>
      </c>
      <c r="C37" s="31"/>
      <c r="D37" s="31"/>
      <c r="E37" s="31"/>
      <c r="F37" s="31"/>
      <c r="G37" s="31"/>
      <c r="H37" s="31"/>
      <c r="I37" s="31"/>
      <c r="J37" s="31"/>
      <c r="K37" s="31"/>
      <c r="L37" s="31"/>
      <c r="M37" s="31"/>
      <c r="N37" s="31"/>
      <c r="O37" s="30" t="s">
        <v>40</v>
      </c>
      <c r="P37" s="31"/>
    </row>
    <row r="38" spans="1:16" ht="12" thickBot="1">
      <c r="A38" s="34" t="s">
        <v>297</v>
      </c>
      <c r="B38" s="30" t="s">
        <v>42</v>
      </c>
      <c r="C38" s="31"/>
      <c r="D38" s="31"/>
      <c r="E38" s="31"/>
      <c r="F38" s="31"/>
      <c r="G38" s="31"/>
      <c r="H38" s="31"/>
      <c r="I38" s="31"/>
      <c r="J38" s="31"/>
      <c r="K38" s="31"/>
      <c r="L38" s="31"/>
      <c r="M38" s="31"/>
      <c r="N38" s="31"/>
      <c r="O38" s="30" t="s">
        <v>42</v>
      </c>
      <c r="P38" s="31"/>
    </row>
    <row r="39" spans="1:16" ht="12" thickBot="1">
      <c r="A39" s="34" t="s">
        <v>298</v>
      </c>
      <c r="B39" s="30" t="s">
        <v>44</v>
      </c>
      <c r="C39" s="31"/>
      <c r="D39" s="31"/>
      <c r="E39" s="31"/>
      <c r="F39" s="31"/>
      <c r="G39" s="31"/>
      <c r="H39" s="31"/>
      <c r="I39" s="31"/>
      <c r="J39" s="31"/>
      <c r="K39" s="31"/>
      <c r="L39" s="31"/>
      <c r="M39" s="31"/>
      <c r="N39" s="31"/>
      <c r="O39" s="30" t="s">
        <v>44</v>
      </c>
      <c r="P39" s="31"/>
    </row>
    <row r="40" spans="1:16" ht="12" thickBot="1">
      <c r="A40" s="34" t="s">
        <v>299</v>
      </c>
      <c r="B40" s="30" t="s">
        <v>46</v>
      </c>
      <c r="C40" s="31"/>
      <c r="D40" s="31"/>
      <c r="E40" s="31"/>
      <c r="F40" s="31"/>
      <c r="G40" s="31"/>
      <c r="H40" s="31"/>
      <c r="I40" s="31"/>
      <c r="J40" s="31"/>
      <c r="K40" s="31"/>
      <c r="L40" s="31"/>
      <c r="M40" s="31"/>
      <c r="N40" s="31"/>
      <c r="O40" s="30" t="s">
        <v>46</v>
      </c>
      <c r="P40" s="31"/>
    </row>
    <row r="41" spans="1:16" ht="12" thickBot="1">
      <c r="A41" s="34" t="s">
        <v>300</v>
      </c>
      <c r="B41" s="30" t="s">
        <v>48</v>
      </c>
      <c r="C41" s="31"/>
      <c r="D41" s="31"/>
      <c r="E41" s="31"/>
      <c r="F41" s="31"/>
      <c r="G41" s="31"/>
      <c r="H41" s="31"/>
      <c r="I41" s="31"/>
      <c r="J41" s="31"/>
      <c r="K41" s="31"/>
      <c r="L41" s="31"/>
      <c r="M41" s="31"/>
      <c r="N41" s="31"/>
      <c r="O41" s="30" t="s">
        <v>48</v>
      </c>
      <c r="P41" s="31"/>
    </row>
    <row r="42" spans="1:16" ht="12" thickBot="1">
      <c r="A42" s="31"/>
      <c r="B42" s="31"/>
      <c r="C42" s="31"/>
      <c r="D42" s="31"/>
      <c r="E42" s="31"/>
      <c r="F42" s="31"/>
      <c r="G42" s="31"/>
      <c r="H42" s="31"/>
      <c r="I42" s="31"/>
      <c r="J42" s="31"/>
      <c r="K42" s="31"/>
      <c r="L42" s="31"/>
      <c r="M42" s="31"/>
      <c r="N42" s="30" t="s">
        <v>182</v>
      </c>
      <c r="O42" s="30" t="s">
        <v>50</v>
      </c>
      <c r="P42" s="31"/>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showGridLines="0" workbookViewId="0">
      <selection activeCell="D14" sqref="D14"/>
    </sheetView>
  </sheetViews>
  <sheetFormatPr defaultRowHeight="14.25"/>
  <cols>
    <col min="1" max="1" width="74" bestFit="1" customWidth="1"/>
    <col min="3" max="7" width="16" customWidth="1"/>
  </cols>
  <sheetData>
    <row r="1" spans="1:7" ht="23.25">
      <c r="A1" s="2" t="s">
        <v>305</v>
      </c>
      <c r="C1" s="102" t="s">
        <v>591</v>
      </c>
    </row>
    <row r="2" spans="1:7" ht="18" thickBot="1">
      <c r="A2" s="2" t="s">
        <v>306</v>
      </c>
    </row>
    <row r="3" spans="1:7" ht="62.25" thickBot="1">
      <c r="A3" s="3"/>
      <c r="B3" s="3"/>
      <c r="C3" s="4" t="s">
        <v>307</v>
      </c>
      <c r="D3" s="4" t="s">
        <v>308</v>
      </c>
      <c r="E3" s="4" t="s">
        <v>309</v>
      </c>
      <c r="F3" s="4" t="s">
        <v>310</v>
      </c>
      <c r="G3" s="4" t="s">
        <v>311</v>
      </c>
    </row>
    <row r="4" spans="1:7" ht="14.65" thickBot="1">
      <c r="A4" s="3"/>
      <c r="B4" s="3"/>
      <c r="C4" s="4" t="s">
        <v>2</v>
      </c>
      <c r="D4" s="4" t="s">
        <v>162</v>
      </c>
      <c r="E4" s="4" t="s">
        <v>164</v>
      </c>
      <c r="F4" s="4" t="s">
        <v>166</v>
      </c>
      <c r="G4" s="4" t="s">
        <v>168</v>
      </c>
    </row>
    <row r="5" spans="1:7" ht="14.65" thickBot="1">
      <c r="A5" s="4" t="s">
        <v>312</v>
      </c>
      <c r="B5" s="4" t="s">
        <v>233</v>
      </c>
      <c r="C5" s="3"/>
      <c r="D5" s="3"/>
      <c r="E5" s="3"/>
      <c r="F5" s="3"/>
      <c r="G5" s="3"/>
    </row>
    <row r="6" spans="1:7" ht="14.65" thickBot="1">
      <c r="A6" s="4" t="s">
        <v>313</v>
      </c>
      <c r="B6" s="4" t="s">
        <v>247</v>
      </c>
      <c r="C6" s="3"/>
      <c r="D6" s="3"/>
      <c r="E6" s="3"/>
      <c r="F6" s="3"/>
      <c r="G6" s="3"/>
    </row>
    <row r="7" spans="1:7" ht="14.65" thickBot="1">
      <c r="A7" s="4" t="s">
        <v>314</v>
      </c>
      <c r="B7" s="4" t="s">
        <v>8</v>
      </c>
      <c r="C7" s="3"/>
      <c r="D7" s="3"/>
      <c r="E7" s="3"/>
      <c r="F7" s="3"/>
      <c r="G7" s="3"/>
    </row>
    <row r="8" spans="1:7" ht="14.65" thickBot="1">
      <c r="A8" s="4" t="s">
        <v>315</v>
      </c>
      <c r="B8" s="4" t="s">
        <v>16</v>
      </c>
      <c r="C8" s="3"/>
      <c r="D8" s="3"/>
      <c r="E8" s="3"/>
      <c r="F8" s="3"/>
      <c r="G8" s="3"/>
    </row>
    <row r="9" spans="1:7" ht="14.65" thickBot="1">
      <c r="A9" s="4" t="s">
        <v>316</v>
      </c>
      <c r="B9" s="4" t="s">
        <v>18</v>
      </c>
      <c r="C9" s="3"/>
      <c r="D9" s="3"/>
      <c r="E9" s="3"/>
      <c r="F9" s="3"/>
      <c r="G9" s="3"/>
    </row>
    <row r="10" spans="1:7" ht="14.65" thickBot="1">
      <c r="A10" s="4" t="s">
        <v>317</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6da6c1b6-60f5-49f3-83c7-f8909c9b3f1d" ContentTypeId="0x010100D84BAF2D797BBB4AAA88D8095D946406"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72ec093d2dbd7fadd050d9f9c7a742eb">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311640c092f09d0ec919fbe54c681b8c"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26A8F-33E8-42BD-A9F1-C24BC155882D}">
  <ds:schemaRefs>
    <ds:schemaRef ds:uri="Microsoft.SharePoint.Taxonomy.ContentTypeSync"/>
  </ds:schemaRefs>
</ds:datastoreItem>
</file>

<file path=customXml/itemProps2.xml><?xml version="1.0" encoding="utf-8"?>
<ds:datastoreItem xmlns:ds="http://schemas.openxmlformats.org/officeDocument/2006/customXml" ds:itemID="{111C1FB9-3514-4A62-9FE7-A3E02A605255}">
  <ds:schemaRefs>
    <ds:schemaRef ds:uri="http://schemas.microsoft.com/office/2006/metadata/properties"/>
    <ds:schemaRef ds:uri="9ff7376b-360b-41cf-9c1c-4ef655f4ea60"/>
    <ds:schemaRef ds:uri="http://purl.org/dc/dcmitype/"/>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78289ee7-e11b-4220-b7b2-fe13e6d6d67d"/>
    <ds:schemaRef ds:uri="http://www.w3.org/XML/1998/namespace"/>
  </ds:schemaRefs>
</ds:datastoreItem>
</file>

<file path=customXml/itemProps3.xml><?xml version="1.0" encoding="utf-8"?>
<ds:datastoreItem xmlns:ds="http://schemas.openxmlformats.org/officeDocument/2006/customXml" ds:itemID="{D9188DC7-58C9-47A3-B85C-63046575B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40B182-CC81-41C6-812C-337CDBC7C42E}">
  <ds:schemaRefs>
    <ds:schemaRef ds:uri="http://schemas.microsoft.com/sharepoint/v3/contenttype/forms"/>
  </ds:schemaRefs>
</ds:datastoreItem>
</file>

<file path=docMetadata/LabelInfo.xml><?xml version="1.0" encoding="utf-8"?>
<clbl:labelList xmlns:clbl="http://schemas.microsoft.com/office/2020/mipLabelMetadata">
  <clbl:label id="{697ee384-4160-4bb0-9c1a-b6d0848f21da}" enabled="1" method="Standard" siteId="{14fe2ccb-6b57-4559-af0a-435bd998631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S.32.01.22</vt:lpstr>
      <vt:lpstr>S.25.02.22</vt:lpstr>
      <vt:lpstr>S.25.03.21</vt:lpstr>
      <vt:lpstr>S.25.03.22</vt:lpstr>
      <vt:lpstr>S.28.01.01</vt:lpstr>
      <vt:lpstr>S.28.02.01</vt:lpstr>
      <vt:lpstr>S.32.01.22!Print_Area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Gísli Halldór Ingimundarson</dc:creator>
  <cp:keywords/>
  <cp:lastModifiedBy>Þórir Óskarsson</cp:lastModifiedBy>
  <cp:lastPrinted>2017-05-17T17:02:32Z</cp:lastPrinted>
  <dcterms:created xsi:type="dcterms:W3CDTF">2017-05-16T22:39:04Z</dcterms:created>
  <dcterms:modified xsi:type="dcterms:W3CDTF">2025-04-01T10:45:13Z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2024-03-21T15:59:45Z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b034b16d-3c19-400b-81c4-77ee03d4ce1f</vt:lpwstr>
  </property>
  <property fmtid="{D5CDD505-2E9C-101B-9397-08002B2CF9AE}" pid="16" name="MSIP_Label_2e8fc45c-b699-4735-bcf0-31dd03211fe4_ContentBits">
    <vt:lpwstr>0</vt:lpwstr>
  </property>
</Properties>
</file>